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'PC-Version'!$A$1:$BD$65</definedName>
  </definedNames>
  <calcPr fullCalcOnLoad="1"/>
</workbook>
</file>

<file path=xl/sharedStrings.xml><?xml version="1.0" encoding="utf-8"?>
<sst xmlns="http://schemas.openxmlformats.org/spreadsheetml/2006/main" count="183" uniqueCount="48">
  <si>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</si>
  <si>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</si>
  <si>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</si>
  <si>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</si>
  <si>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</si>
  <si>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</si>
  <si>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</si>
  <si>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</si>
  <si>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</si>
  <si>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</si>
  <si>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</si>
  <si>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</si>
  <si>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</si>
  <si>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</si>
  <si>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</si>
  <si>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</si>
  <si>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</si>
  <si>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</si>
  <si>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</si>
  <si>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</si>
  <si>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</si>
  <si>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</si>
  <si>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Punkte</t>
  </si>
  <si>
    <t>Logo</t>
  </si>
  <si>
    <t>x</t>
  </si>
  <si>
    <t>Platz</t>
  </si>
  <si>
    <t>6.</t>
  </si>
  <si>
    <t>Blau Weiß Voerde</t>
  </si>
  <si>
    <t>Minikicker I &amp; II</t>
  </si>
  <si>
    <t>Fußball Feldturnier für - Minikicker - Mannschaften</t>
  </si>
  <si>
    <t>Montag</t>
  </si>
  <si>
    <t>auf dem Rasenplatz Tanneneck</t>
  </si>
  <si>
    <t xml:space="preserve">MiniKicker I Turnier </t>
  </si>
  <si>
    <t>SC Obersprockhövel I</t>
  </si>
  <si>
    <t>FSV Gevelsberg I</t>
  </si>
  <si>
    <t>Boelerheide I</t>
  </si>
  <si>
    <t>TSG Sprockhövel</t>
  </si>
  <si>
    <t>SSV Hagen</t>
  </si>
  <si>
    <t>Blau Weiß Voerde I</t>
  </si>
  <si>
    <t>Minikicker II Turnier</t>
  </si>
  <si>
    <t>SR</t>
  </si>
  <si>
    <t>Blau Weiß Voerde II</t>
  </si>
  <si>
    <t>SC Obersprockhövel II</t>
  </si>
  <si>
    <t>Fichte Hagen II</t>
  </si>
  <si>
    <t>Boelerheide II</t>
  </si>
  <si>
    <t>FSV Gevelsberg II</t>
  </si>
  <si>
    <t>Schwarz Weiß Wuppertal</t>
  </si>
  <si>
    <t xml:space="preserve">II. Spielplan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</si>
</sst>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2" borderId="0" xfId="0" applyFont="1" applyFill="1" applyBorder="1" applyAlignment="1">
      <alignment horizontal="left" shrinkToFit="1"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 shrinkToFit="1"/>
    </xf>
    <xf numFmtId="0" fontId="0" fillId="3" borderId="10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2" fillId="3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0" fontId="0" fillId="3" borderId="17" xfId="0" applyNumberFormat="1" applyFont="1" applyFill="1" applyBorder="1" applyAlignment="1">
      <alignment horizontal="center" vertical="center"/>
    </xf>
    <xf numFmtId="20" fontId="0" fillId="3" borderId="18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20" fontId="0" fillId="2" borderId="20" xfId="0" applyNumberFormat="1" applyFont="1" applyFill="1" applyBorder="1" applyAlignment="1">
      <alignment horizontal="center" vertical="center"/>
    </xf>
    <xf numFmtId="20" fontId="0" fillId="2" borderId="21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shrinkToFit="1"/>
    </xf>
    <xf numFmtId="0" fontId="0" fillId="3" borderId="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5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2" borderId="32" xfId="0" applyFont="1" applyFill="1" applyBorder="1" applyAlignment="1">
      <alignment horizontal="left" shrinkToFit="1"/>
    </xf>
    <xf numFmtId="0" fontId="0" fillId="2" borderId="32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left" shrinkToFit="1"/>
    </xf>
    <xf numFmtId="0" fontId="0" fillId="3" borderId="32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55</xdr:row>
      <xdr:rowOff>57150</xdr:rowOff>
    </xdr:from>
    <xdr:to>
      <xdr:col>6</xdr:col>
      <xdr:colOff>38100</xdr:colOff>
      <xdr:row>57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2965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55</xdr:row>
      <xdr:rowOff>38100</xdr:rowOff>
    </xdr:from>
    <xdr:to>
      <xdr:col>6</xdr:col>
      <xdr:colOff>38100</xdr:colOff>
      <xdr:row>56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2774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41</xdr:col>
      <xdr:colOff>85725</xdr:colOff>
      <xdr:row>0</xdr:row>
      <xdr:rowOff>0</xdr:rowOff>
    </xdr:from>
    <xdr:to>
      <xdr:col>52</xdr:col>
      <xdr:colOff>57150</xdr:colOff>
      <xdr:row>8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0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H65"/>
  <sheetViews>
    <sheetView showGridLines="0" tabSelected="1" zoomScale="112" zoomScaleNormal="112" workbookViewId="0" topLeftCell="A46">
      <selection activeCell="BG6" sqref="BG6"/>
    </sheetView>
  </sheetViews>
  <sheetFormatPr defaultColWidth="11.421875" defaultRowHeight="12.75"/>
  <cols>
    <col min="1" max="55" width="1.7109375" style="0" customWidth="1"/>
    <col min="56" max="56" width="1.7109375" style="14" customWidth="1"/>
    <col min="57" max="57" width="1.7109375" style="54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86" width="1.7109375" style="30" customWidth="1"/>
    <col min="87" max="16384" width="1.7109375" style="14" customWidth="1"/>
  </cols>
  <sheetData>
    <row r="1" spans="1:84" s="7" customFormat="1" ht="3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9"/>
      <c r="BW1" s="29"/>
      <c r="BX1" s="29"/>
      <c r="BY1" s="29"/>
      <c r="BZ1" s="29"/>
      <c r="CA1" s="29"/>
      <c r="CB1" s="29"/>
      <c r="CC1" s="30"/>
      <c r="CD1" s="30"/>
      <c r="CE1" s="30"/>
      <c r="CF1" s="30"/>
    </row>
    <row r="2" spans="1:84" s="7" customFormat="1" ht="21" customHeight="1">
      <c r="A2" s="84" t="s">
        <v>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16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9"/>
      <c r="BW2" s="29"/>
      <c r="BX2" s="29"/>
      <c r="BY2" s="29"/>
      <c r="BZ2" s="29"/>
      <c r="CA2" s="29"/>
      <c r="CB2" s="29"/>
      <c r="CC2" s="30"/>
      <c r="CD2" s="30"/>
      <c r="CE2" s="30"/>
      <c r="CF2" s="30"/>
    </row>
    <row r="3" spans="1:84" s="9" customFormat="1" ht="21" customHeight="1">
      <c r="A3" s="85" t="s">
        <v>28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19"/>
      <c r="AR3" s="20"/>
      <c r="AS3" s="20"/>
      <c r="AT3" s="20" t="s">
        <v>23</v>
      </c>
      <c r="AU3" s="20"/>
      <c r="AV3" s="20"/>
      <c r="AW3" s="20"/>
      <c r="AX3" s="20"/>
      <c r="AY3" s="20"/>
      <c r="AZ3" s="20"/>
      <c r="BA3" s="20"/>
      <c r="BB3" s="20"/>
      <c r="BC3" s="2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</row>
    <row r="4" spans="1:84" s="2" customFormat="1" ht="12" customHeight="1">
      <c r="A4" s="86" t="s">
        <v>29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22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</row>
    <row r="5" spans="43:84" s="2" customFormat="1" ht="3.75" customHeight="1">
      <c r="AQ5" s="22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</row>
    <row r="6" spans="14:84" s="2" customFormat="1" ht="12" customHeight="1">
      <c r="N6" s="3" t="s">
        <v>0</v>
      </c>
      <c r="O6" s="57" t="s">
        <v>30</v>
      </c>
      <c r="P6" s="57"/>
      <c r="Q6" s="57"/>
      <c r="R6" s="57"/>
      <c r="S6" s="57"/>
      <c r="T6" s="57"/>
      <c r="U6" s="57"/>
      <c r="V6" s="57"/>
      <c r="W6" s="2" t="s">
        <v>1</v>
      </c>
      <c r="AA6" s="58">
        <v>38838</v>
      </c>
      <c r="AB6" s="58"/>
      <c r="AC6" s="58"/>
      <c r="AD6" s="58"/>
      <c r="AE6" s="58"/>
      <c r="AF6" s="58"/>
      <c r="AG6" s="58"/>
      <c r="AH6" s="58"/>
      <c r="AQ6" s="22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</row>
    <row r="7" spans="43:84" s="2" customFormat="1" ht="3" customHeight="1">
      <c r="AQ7" s="22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</row>
    <row r="8" spans="2:84" s="2" customFormat="1" ht="11.25" customHeight="1">
      <c r="B8" s="107" t="s">
        <v>31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Q8" s="25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</row>
    <row r="9" spans="57:86" s="2" customFormat="1" ht="6" customHeight="1">
      <c r="BE9" s="49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</row>
    <row r="10" spans="7:86" s="2" customFormat="1" ht="12.75" customHeight="1">
      <c r="G10" s="6" t="s">
        <v>2</v>
      </c>
      <c r="H10" s="109">
        <v>0.4791666666666667</v>
      </c>
      <c r="I10" s="109"/>
      <c r="J10" s="109"/>
      <c r="K10" s="109"/>
      <c r="L10" s="109"/>
      <c r="M10" s="7" t="s">
        <v>3</v>
      </c>
      <c r="T10" s="6" t="s">
        <v>4</v>
      </c>
      <c r="U10" s="110">
        <v>1</v>
      </c>
      <c r="V10" s="110"/>
      <c r="W10" s="15" t="s">
        <v>24</v>
      </c>
      <c r="X10" s="108">
        <v>0.010416666666666666</v>
      </c>
      <c r="Y10" s="108"/>
      <c r="Z10" s="108"/>
      <c r="AA10" s="108"/>
      <c r="AB10" s="108"/>
      <c r="AC10" s="7" t="s">
        <v>5</v>
      </c>
      <c r="AK10" s="6" t="s">
        <v>6</v>
      </c>
      <c r="AL10" s="108">
        <v>0.0020833333333333333</v>
      </c>
      <c r="AM10" s="108"/>
      <c r="AN10" s="108"/>
      <c r="AO10" s="108"/>
      <c r="AP10" s="108"/>
      <c r="AQ10" s="7" t="s">
        <v>5</v>
      </c>
      <c r="BE10" s="49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</row>
    <row r="11" spans="1:86" s="12" customFormat="1" ht="2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50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9"/>
      <c r="BW11" s="29"/>
      <c r="BX11" s="29"/>
      <c r="BY11" s="29"/>
      <c r="BZ11" s="29"/>
      <c r="CA11" s="29"/>
      <c r="CB11" s="29"/>
      <c r="CC11" s="30"/>
      <c r="CD11" s="30"/>
      <c r="CE11" s="30"/>
      <c r="CF11" s="30"/>
      <c r="CG11" s="30"/>
      <c r="CH11" s="30"/>
    </row>
    <row r="12" spans="1:86" s="12" customFormat="1" ht="2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50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9"/>
      <c r="BW12" s="29"/>
      <c r="BX12" s="29"/>
      <c r="BY12" s="29"/>
      <c r="BZ12" s="29"/>
      <c r="CA12" s="29"/>
      <c r="CB12" s="29"/>
      <c r="CC12" s="30"/>
      <c r="CD12" s="30"/>
      <c r="CE12" s="30"/>
      <c r="CF12" s="30"/>
      <c r="CG12" s="30"/>
      <c r="CH12" s="30"/>
    </row>
    <row r="13" spans="1:86" s="12" customFormat="1" ht="12.75">
      <c r="A13"/>
      <c r="B13" s="1" t="s">
        <v>7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50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9"/>
      <c r="BW13" s="29"/>
      <c r="BX13" s="29"/>
      <c r="BY13" s="29"/>
      <c r="BZ13" s="29"/>
      <c r="CA13" s="29"/>
      <c r="CB13" s="29"/>
      <c r="CC13" s="30"/>
      <c r="CD13" s="30"/>
      <c r="CE13" s="30"/>
      <c r="CF13" s="30"/>
      <c r="CG13" s="30"/>
      <c r="CH13" s="30"/>
    </row>
    <row r="14" spans="1:86" s="12" customFormat="1" ht="3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50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9"/>
      <c r="BW14" s="29"/>
      <c r="BX14" s="29"/>
      <c r="BY14" s="29"/>
      <c r="BZ14" s="29"/>
      <c r="CA14" s="29"/>
      <c r="CB14" s="29"/>
      <c r="CC14" s="30"/>
      <c r="CD14" s="30"/>
      <c r="CE14" s="30"/>
      <c r="CF14" s="30"/>
      <c r="CG14" s="30"/>
      <c r="CH14" s="30"/>
    </row>
    <row r="15" spans="1:86" s="12" customFormat="1" ht="16.5" thickBot="1">
      <c r="A15"/>
      <c r="B15" s="102" t="s">
        <v>32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4"/>
      <c r="AA15"/>
      <c r="AB15"/>
      <c r="AC15"/>
      <c r="AD15"/>
      <c r="AE15" s="102" t="s">
        <v>39</v>
      </c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 t="s">
        <v>40</v>
      </c>
      <c r="BC15" s="104"/>
      <c r="BE15" s="50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9"/>
      <c r="BX15" s="29"/>
      <c r="BY15" s="29"/>
      <c r="BZ15" s="29"/>
      <c r="CA15" s="29"/>
      <c r="CB15" s="29"/>
      <c r="CC15" s="30"/>
      <c r="CD15" s="30"/>
      <c r="CE15" s="30"/>
      <c r="CF15" s="30"/>
      <c r="CG15" s="30"/>
      <c r="CH15" s="30"/>
    </row>
    <row r="16" spans="1:86" s="12" customFormat="1" ht="15">
      <c r="A16"/>
      <c r="B16" s="87" t="s">
        <v>8</v>
      </c>
      <c r="C16" s="88"/>
      <c r="D16" s="59" t="s">
        <v>33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0"/>
      <c r="Z16" s="61"/>
      <c r="AA16"/>
      <c r="AB16"/>
      <c r="AC16"/>
      <c r="AD16"/>
      <c r="AE16" s="89" t="s">
        <v>8</v>
      </c>
      <c r="AF16" s="90"/>
      <c r="AG16" s="99" t="s">
        <v>41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100"/>
      <c r="BC16" s="101"/>
      <c r="BE16" s="50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9"/>
      <c r="BX16" s="29"/>
      <c r="BY16" s="29"/>
      <c r="BZ16" s="29"/>
      <c r="CA16" s="29"/>
      <c r="CB16" s="29"/>
      <c r="CC16" s="30"/>
      <c r="CD16" s="30"/>
      <c r="CE16" s="30"/>
      <c r="CF16" s="30"/>
      <c r="CG16" s="30"/>
      <c r="CH16" s="30"/>
    </row>
    <row r="17" spans="1:86" s="12" customFormat="1" ht="15">
      <c r="A17"/>
      <c r="B17" s="87" t="s">
        <v>9</v>
      </c>
      <c r="C17" s="88"/>
      <c r="D17" s="59" t="s">
        <v>34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  <c r="Z17" s="61"/>
      <c r="AA17"/>
      <c r="AB17"/>
      <c r="AC17"/>
      <c r="AD17"/>
      <c r="AE17" s="89" t="s">
        <v>9</v>
      </c>
      <c r="AF17" s="90"/>
      <c r="AG17" s="99" t="s">
        <v>42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100"/>
      <c r="BC17" s="101"/>
      <c r="BE17" s="50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29"/>
      <c r="BX17" s="29"/>
      <c r="BY17" s="29"/>
      <c r="BZ17" s="29"/>
      <c r="CA17" s="29"/>
      <c r="CB17" s="29"/>
      <c r="CC17" s="30"/>
      <c r="CD17" s="30"/>
      <c r="CE17" s="30"/>
      <c r="CF17" s="30"/>
      <c r="CG17" s="30"/>
      <c r="CH17" s="30"/>
    </row>
    <row r="18" spans="1:86" s="12" customFormat="1" ht="15">
      <c r="A18"/>
      <c r="B18" s="87" t="s">
        <v>10</v>
      </c>
      <c r="C18" s="88"/>
      <c r="D18" s="59" t="s">
        <v>35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/>
      <c r="AB18"/>
      <c r="AC18"/>
      <c r="AD18"/>
      <c r="AE18" s="89" t="s">
        <v>10</v>
      </c>
      <c r="AF18" s="90"/>
      <c r="AG18" s="99" t="s">
        <v>43</v>
      </c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100"/>
      <c r="BC18" s="101"/>
      <c r="BE18" s="50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9"/>
      <c r="BX18" s="29"/>
      <c r="BY18" s="29"/>
      <c r="BZ18" s="29"/>
      <c r="CA18" s="29"/>
      <c r="CB18" s="29"/>
      <c r="CC18" s="30"/>
      <c r="CD18" s="30"/>
      <c r="CE18" s="30"/>
      <c r="CF18" s="30"/>
      <c r="CG18" s="30"/>
      <c r="CH18" s="30"/>
    </row>
    <row r="19" spans="1:86" s="12" customFormat="1" ht="15">
      <c r="A19"/>
      <c r="B19" s="87" t="s">
        <v>11</v>
      </c>
      <c r="C19" s="88"/>
      <c r="D19" s="59" t="s">
        <v>36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  <c r="Z19" s="61"/>
      <c r="AA19"/>
      <c r="AB19"/>
      <c r="AC19"/>
      <c r="AD19"/>
      <c r="AE19" s="89" t="s">
        <v>11</v>
      </c>
      <c r="AF19" s="90"/>
      <c r="AG19" s="99" t="s">
        <v>44</v>
      </c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100"/>
      <c r="BC19" s="101"/>
      <c r="BE19" s="50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9"/>
      <c r="BW19" s="29"/>
      <c r="BX19" s="29"/>
      <c r="BY19" s="29"/>
      <c r="BZ19" s="29"/>
      <c r="CA19" s="29"/>
      <c r="CB19" s="29"/>
      <c r="CC19" s="30"/>
      <c r="CD19" s="30"/>
      <c r="CE19" s="30"/>
      <c r="CF19" s="30"/>
      <c r="CG19" s="30"/>
      <c r="CH19" s="30"/>
    </row>
    <row r="20" spans="1:86" s="12" customFormat="1" ht="15">
      <c r="A20"/>
      <c r="B20" s="87" t="s">
        <v>12</v>
      </c>
      <c r="C20" s="88"/>
      <c r="D20" s="59" t="s">
        <v>37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0"/>
      <c r="Z20" s="61"/>
      <c r="AA20"/>
      <c r="AB20"/>
      <c r="AC20"/>
      <c r="AD20"/>
      <c r="AE20" s="89" t="s">
        <v>12</v>
      </c>
      <c r="AF20" s="90"/>
      <c r="AG20" s="99" t="s">
        <v>45</v>
      </c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100"/>
      <c r="BC20" s="101"/>
      <c r="BE20" s="50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9"/>
      <c r="BW20" s="29"/>
      <c r="BX20" s="29"/>
      <c r="BY20" s="29"/>
      <c r="BZ20" s="29"/>
      <c r="CA20" s="29"/>
      <c r="CB20" s="29"/>
      <c r="CC20" s="30"/>
      <c r="CD20" s="30"/>
      <c r="CE20" s="30"/>
      <c r="CF20" s="30"/>
      <c r="CG20" s="30"/>
      <c r="CH20" s="30"/>
    </row>
    <row r="21" spans="1:86" s="12" customFormat="1" ht="15.75" thickBot="1">
      <c r="A21"/>
      <c r="B21" s="105" t="s">
        <v>26</v>
      </c>
      <c r="C21" s="106"/>
      <c r="D21" s="111" t="s">
        <v>38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/>
      <c r="AB21"/>
      <c r="AC21"/>
      <c r="AD21"/>
      <c r="AE21" s="97" t="s">
        <v>26</v>
      </c>
      <c r="AF21" s="98"/>
      <c r="AG21" s="114" t="s">
        <v>46</v>
      </c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5"/>
      <c r="BC21" s="116"/>
      <c r="BE21" s="50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9"/>
      <c r="BW21" s="29"/>
      <c r="BX21" s="29"/>
      <c r="BY21" s="29"/>
      <c r="BZ21" s="29"/>
      <c r="CA21" s="29"/>
      <c r="CB21" s="29"/>
      <c r="CC21" s="30"/>
      <c r="CD21" s="30"/>
      <c r="CE21" s="30"/>
      <c r="CF21" s="30"/>
      <c r="CG21" s="30"/>
      <c r="CH21" s="30"/>
    </row>
    <row r="22" spans="1:86" s="12" customFormat="1" ht="3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14"/>
      <c r="BE22" s="50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9"/>
      <c r="BW22" s="29"/>
      <c r="BX22" s="29"/>
      <c r="BY22" s="29"/>
      <c r="BZ22" s="29"/>
      <c r="CA22" s="29"/>
      <c r="CB22" s="29"/>
      <c r="CC22" s="30"/>
      <c r="CD22" s="30"/>
      <c r="CE22" s="30"/>
      <c r="CF22" s="30"/>
      <c r="CG22" s="30"/>
      <c r="CH22" s="30"/>
    </row>
    <row r="23" spans="1:86" s="12" customFormat="1" ht="9.75" customHeight="1">
      <c r="A23"/>
      <c r="B23" s="1" t="s">
        <v>47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50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9"/>
      <c r="BW23" s="29"/>
      <c r="BX23" s="29"/>
      <c r="BY23" s="29"/>
      <c r="BZ23" s="29"/>
      <c r="CA23" s="29"/>
      <c r="CB23" s="29"/>
      <c r="CC23" s="30"/>
      <c r="CD23" s="30"/>
      <c r="CE23" s="30"/>
      <c r="CF23" s="30"/>
      <c r="CG23" s="30"/>
      <c r="CH23" s="30"/>
    </row>
    <row r="24" spans="1:86" s="12" customFormat="1" ht="3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50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9"/>
      <c r="BW24" s="29"/>
      <c r="BX24" s="29"/>
      <c r="BY24" s="29"/>
      <c r="BZ24" s="29"/>
      <c r="CA24" s="29"/>
      <c r="CB24" s="29"/>
      <c r="CC24" s="30"/>
      <c r="CD24" s="30"/>
      <c r="CE24" s="30"/>
      <c r="CF24" s="30"/>
      <c r="CG24" s="30"/>
      <c r="CH24" s="30"/>
    </row>
    <row r="25" spans="1:86" s="53" customFormat="1" ht="16.5" customHeight="1" thickBot="1">
      <c r="A25" s="4"/>
      <c r="B25" s="93" t="s">
        <v>13</v>
      </c>
      <c r="C25" s="94"/>
      <c r="D25" s="95" t="s">
        <v>25</v>
      </c>
      <c r="E25" s="91"/>
      <c r="F25" s="96"/>
      <c r="G25" s="95" t="s">
        <v>14</v>
      </c>
      <c r="H25" s="91"/>
      <c r="I25" s="96"/>
      <c r="J25" s="95" t="s">
        <v>16</v>
      </c>
      <c r="K25" s="91"/>
      <c r="L25" s="91"/>
      <c r="M25" s="91"/>
      <c r="N25" s="96"/>
      <c r="O25" s="95" t="s">
        <v>17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6"/>
      <c r="AW25" s="95" t="s">
        <v>20</v>
      </c>
      <c r="AX25" s="91"/>
      <c r="AY25" s="91"/>
      <c r="AZ25" s="91"/>
      <c r="BA25" s="96"/>
      <c r="BB25" s="95"/>
      <c r="BC25" s="92"/>
      <c r="BD25" s="13"/>
      <c r="BE25" s="51"/>
      <c r="BF25" s="38" t="s">
        <v>22</v>
      </c>
      <c r="BG25" s="39"/>
      <c r="BH25" s="39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1"/>
      <c r="CD25" s="41"/>
      <c r="CE25" s="41"/>
      <c r="CF25" s="41"/>
      <c r="CG25" s="41"/>
      <c r="CH25" s="41"/>
    </row>
    <row r="26" spans="2:86" s="5" customFormat="1" ht="18" customHeight="1">
      <c r="B26" s="73">
        <v>1</v>
      </c>
      <c r="C26" s="74"/>
      <c r="D26" s="74">
        <v>1</v>
      </c>
      <c r="E26" s="74"/>
      <c r="F26" s="74"/>
      <c r="G26" s="74" t="s">
        <v>15</v>
      </c>
      <c r="H26" s="74"/>
      <c r="I26" s="74"/>
      <c r="J26" s="75">
        <f>$H$10</f>
        <v>0.4791666666666667</v>
      </c>
      <c r="K26" s="75"/>
      <c r="L26" s="75"/>
      <c r="M26" s="75"/>
      <c r="N26" s="76"/>
      <c r="O26" s="77" t="str">
        <f>D16</f>
        <v>SC Obersprockhövel I</v>
      </c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55" t="s">
        <v>19</v>
      </c>
      <c r="AF26" s="78" t="str">
        <f>D17</f>
        <v>FSV Gevelsberg I</v>
      </c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9"/>
      <c r="AW26" s="80"/>
      <c r="AX26" s="81"/>
      <c r="AY26" s="55" t="s">
        <v>18</v>
      </c>
      <c r="AZ26" s="81"/>
      <c r="BA26" s="82"/>
      <c r="BB26" s="80"/>
      <c r="BC26" s="83"/>
      <c r="BE26" s="52"/>
      <c r="BF26" s="42" t="str">
        <f>IF(ISBLANK(AW26),"0",IF(AW26&gt;AZ26,3,IF(AW26=AZ26,1,0)))</f>
        <v>0</v>
      </c>
      <c r="BG26" s="42" t="s">
        <v>18</v>
      </c>
      <c r="BH26" s="42" t="str">
        <f>IF(ISBLANK(AZ26),"0",IF(AZ26&gt;AW26,3,IF(AZ26=AW26,1,0)))</f>
        <v>0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3"/>
      <c r="CD26" s="43"/>
      <c r="CE26" s="43"/>
      <c r="CF26" s="43"/>
      <c r="CG26" s="43"/>
      <c r="CH26" s="43"/>
    </row>
    <row r="27" spans="1:86" s="13" customFormat="1" ht="18" customHeight="1" thickBot="1">
      <c r="A27" s="4"/>
      <c r="B27" s="69">
        <v>2</v>
      </c>
      <c r="C27" s="70"/>
      <c r="D27" s="70">
        <v>2</v>
      </c>
      <c r="E27" s="70"/>
      <c r="F27" s="70"/>
      <c r="G27" s="70" t="s">
        <v>21</v>
      </c>
      <c r="H27" s="70"/>
      <c r="I27" s="70"/>
      <c r="J27" s="71">
        <f>J26</f>
        <v>0.4791666666666667</v>
      </c>
      <c r="K27" s="71"/>
      <c r="L27" s="71"/>
      <c r="M27" s="71"/>
      <c r="N27" s="72"/>
      <c r="O27" s="64" t="str">
        <f>AG16</f>
        <v>Blau Weiß Voerde II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56" t="s">
        <v>19</v>
      </c>
      <c r="AF27" s="65" t="str">
        <f>AG17</f>
        <v>SC Obersprockhövel II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  <c r="AW27" s="62"/>
      <c r="AX27" s="67"/>
      <c r="AY27" s="56" t="s">
        <v>18</v>
      </c>
      <c r="AZ27" s="67"/>
      <c r="BA27" s="68"/>
      <c r="BB27" s="62"/>
      <c r="BC27" s="63"/>
      <c r="BE27" s="51"/>
      <c r="BF27" s="42" t="str">
        <f aca="true" t="shared" si="0" ref="BF27:BF44">IF(ISBLANK(AW27),"0",IF(AW27&gt;AZ27,3,IF(AW27=AZ27,1,0)))</f>
        <v>0</v>
      </c>
      <c r="BG27" s="42" t="s">
        <v>18</v>
      </c>
      <c r="BH27" s="42" t="str">
        <f aca="true" t="shared" si="1" ref="BH27:BH44">IF(ISBLANK(AZ27),"0",IF(AZ27&gt;AW27,3,IF(AZ27=AW27,1,0)))</f>
        <v>0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</row>
    <row r="28" spans="1:86" s="13" customFormat="1" ht="18" customHeight="1">
      <c r="A28" s="4"/>
      <c r="B28" s="73">
        <v>3</v>
      </c>
      <c r="C28" s="74"/>
      <c r="D28" s="74">
        <v>1</v>
      </c>
      <c r="E28" s="74"/>
      <c r="F28" s="74"/>
      <c r="G28" s="74" t="s">
        <v>15</v>
      </c>
      <c r="H28" s="74"/>
      <c r="I28" s="74"/>
      <c r="J28" s="75">
        <f aca="true" t="shared" si="2" ref="J28:J34">J27+$U$10*$X$10+$AL$10</f>
        <v>0.4916666666666667</v>
      </c>
      <c r="K28" s="75"/>
      <c r="L28" s="75"/>
      <c r="M28" s="75"/>
      <c r="N28" s="76"/>
      <c r="O28" s="77" t="str">
        <f>D18</f>
        <v>Boelerheide I</v>
      </c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55" t="s">
        <v>19</v>
      </c>
      <c r="AF28" s="78" t="str">
        <f>D19</f>
        <v>TSG Sprockhövel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9"/>
      <c r="AW28" s="80"/>
      <c r="AX28" s="81"/>
      <c r="AY28" s="55" t="s">
        <v>18</v>
      </c>
      <c r="AZ28" s="81"/>
      <c r="BA28" s="82"/>
      <c r="BB28" s="80"/>
      <c r="BC28" s="83"/>
      <c r="BE28" s="51"/>
      <c r="BF28" s="42" t="str">
        <f t="shared" si="0"/>
        <v>0</v>
      </c>
      <c r="BG28" s="42" t="s">
        <v>18</v>
      </c>
      <c r="BH28" s="42" t="str">
        <f t="shared" si="1"/>
        <v>0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</row>
    <row r="29" spans="1:86" s="13" customFormat="1" ht="18" customHeight="1" thickBot="1">
      <c r="A29" s="4"/>
      <c r="B29" s="69">
        <v>4</v>
      </c>
      <c r="C29" s="70"/>
      <c r="D29" s="70">
        <v>2</v>
      </c>
      <c r="E29" s="70"/>
      <c r="F29" s="70"/>
      <c r="G29" s="70" t="s">
        <v>21</v>
      </c>
      <c r="H29" s="70"/>
      <c r="I29" s="70"/>
      <c r="J29" s="71">
        <f>J28</f>
        <v>0.4916666666666667</v>
      </c>
      <c r="K29" s="71"/>
      <c r="L29" s="71"/>
      <c r="M29" s="71"/>
      <c r="N29" s="72"/>
      <c r="O29" s="64" t="str">
        <f>AG18</f>
        <v>Fichte Hagen II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56" t="s">
        <v>19</v>
      </c>
      <c r="AF29" s="65" t="str">
        <f>AG19</f>
        <v>Boelerheide II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  <c r="AW29" s="62"/>
      <c r="AX29" s="67"/>
      <c r="AY29" s="56" t="s">
        <v>18</v>
      </c>
      <c r="AZ29" s="67"/>
      <c r="BA29" s="68"/>
      <c r="BB29" s="62"/>
      <c r="BC29" s="63"/>
      <c r="BE29" s="51"/>
      <c r="BF29" s="42" t="str">
        <f t="shared" si="0"/>
        <v>0</v>
      </c>
      <c r="BG29" s="42" t="s">
        <v>18</v>
      </c>
      <c r="BH29" s="42" t="str">
        <f t="shared" si="1"/>
        <v>0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</row>
    <row r="30" spans="1:86" s="13" customFormat="1" ht="18" customHeight="1">
      <c r="A30" s="4"/>
      <c r="B30" s="73">
        <v>5</v>
      </c>
      <c r="C30" s="74"/>
      <c r="D30" s="74">
        <v>1</v>
      </c>
      <c r="E30" s="74"/>
      <c r="F30" s="74"/>
      <c r="G30" s="74" t="s">
        <v>15</v>
      </c>
      <c r="H30" s="74"/>
      <c r="I30" s="74"/>
      <c r="J30" s="75">
        <f t="shared" si="2"/>
        <v>0.5041666666666667</v>
      </c>
      <c r="K30" s="75"/>
      <c r="L30" s="75"/>
      <c r="M30" s="75"/>
      <c r="N30" s="76"/>
      <c r="O30" s="77" t="str">
        <f>D20</f>
        <v>SSV Hagen</v>
      </c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55" t="s">
        <v>19</v>
      </c>
      <c r="AF30" s="78" t="str">
        <f>D21</f>
        <v>Blau Weiß Voerde I</v>
      </c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9"/>
      <c r="AW30" s="80"/>
      <c r="AX30" s="81"/>
      <c r="AY30" s="55" t="s">
        <v>18</v>
      </c>
      <c r="AZ30" s="81"/>
      <c r="BA30" s="82"/>
      <c r="BB30" s="80"/>
      <c r="BC30" s="83"/>
      <c r="BE30" s="51"/>
      <c r="BF30" s="42" t="str">
        <f t="shared" si="0"/>
        <v>0</v>
      </c>
      <c r="BG30" s="42" t="s">
        <v>18</v>
      </c>
      <c r="BH30" s="42" t="str">
        <f t="shared" si="1"/>
        <v>0</v>
      </c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</row>
    <row r="31" spans="1:86" s="13" customFormat="1" ht="18" customHeight="1" thickBot="1">
      <c r="A31" s="4"/>
      <c r="B31" s="69">
        <v>6</v>
      </c>
      <c r="C31" s="70"/>
      <c r="D31" s="70">
        <v>2</v>
      </c>
      <c r="E31" s="70"/>
      <c r="F31" s="70"/>
      <c r="G31" s="70" t="s">
        <v>21</v>
      </c>
      <c r="H31" s="70"/>
      <c r="I31" s="70"/>
      <c r="J31" s="71">
        <f>J30</f>
        <v>0.5041666666666667</v>
      </c>
      <c r="K31" s="71"/>
      <c r="L31" s="71"/>
      <c r="M31" s="71"/>
      <c r="N31" s="72"/>
      <c r="O31" s="64" t="str">
        <f>AG20</f>
        <v>FSV Gevelsberg II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56" t="s">
        <v>19</v>
      </c>
      <c r="AF31" s="65" t="str">
        <f>AG21</f>
        <v>Schwarz Weiß Wuppertal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6"/>
      <c r="AW31" s="62"/>
      <c r="AX31" s="67"/>
      <c r="AY31" s="56" t="s">
        <v>18</v>
      </c>
      <c r="AZ31" s="67"/>
      <c r="BA31" s="68"/>
      <c r="BB31" s="62"/>
      <c r="BC31" s="63"/>
      <c r="BE31" s="51"/>
      <c r="BF31" s="42" t="str">
        <f t="shared" si="0"/>
        <v>0</v>
      </c>
      <c r="BG31" s="42" t="s">
        <v>18</v>
      </c>
      <c r="BH31" s="42" t="str">
        <f t="shared" si="1"/>
        <v>0</v>
      </c>
      <c r="BI31" s="37"/>
      <c r="BJ31" s="37"/>
      <c r="BK31" s="28"/>
      <c r="BL31" s="28"/>
      <c r="BM31" s="28"/>
      <c r="BN31" s="28"/>
      <c r="BO31" s="28"/>
      <c r="BP31" s="28"/>
      <c r="BQ31" s="28"/>
      <c r="BR31" s="28"/>
      <c r="BS31" s="28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</row>
    <row r="32" spans="1:86" s="13" customFormat="1" ht="18" customHeight="1">
      <c r="A32" s="4"/>
      <c r="B32" s="73">
        <v>7</v>
      </c>
      <c r="C32" s="74"/>
      <c r="D32" s="74">
        <v>1</v>
      </c>
      <c r="E32" s="74"/>
      <c r="F32" s="74"/>
      <c r="G32" s="74" t="s">
        <v>15</v>
      </c>
      <c r="H32" s="74"/>
      <c r="I32" s="74"/>
      <c r="J32" s="75">
        <f t="shared" si="2"/>
        <v>0.5166666666666666</v>
      </c>
      <c r="K32" s="75"/>
      <c r="L32" s="75"/>
      <c r="M32" s="75"/>
      <c r="N32" s="76"/>
      <c r="O32" s="77" t="str">
        <f>D16</f>
        <v>SC Obersprockhövel I</v>
      </c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55" t="s">
        <v>19</v>
      </c>
      <c r="AF32" s="78" t="str">
        <f>D18</f>
        <v>Boelerheide I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9"/>
      <c r="AW32" s="80"/>
      <c r="AX32" s="81"/>
      <c r="AY32" s="55" t="s">
        <v>18</v>
      </c>
      <c r="AZ32" s="81"/>
      <c r="BA32" s="82"/>
      <c r="BB32" s="80"/>
      <c r="BC32" s="83"/>
      <c r="BD32" s="10"/>
      <c r="BE32" s="51"/>
      <c r="BF32" s="42" t="str">
        <f t="shared" si="0"/>
        <v>0</v>
      </c>
      <c r="BG32" s="42" t="s">
        <v>18</v>
      </c>
      <c r="BH32" s="42" t="str">
        <f t="shared" si="1"/>
        <v>0</v>
      </c>
      <c r="BI32" s="37"/>
      <c r="BJ32" s="37"/>
      <c r="BK32" s="44"/>
      <c r="BL32" s="44"/>
      <c r="BM32" s="45" t="str">
        <f>$D$16</f>
        <v>SC Obersprockhövel I</v>
      </c>
      <c r="BN32" s="46">
        <f>SUM($BF$26+$BF$32+$BF$38+$BH$44+$BH$50)</f>
        <v>0</v>
      </c>
      <c r="BO32" s="46">
        <f>SUM($AW$26+$AW$32+$AW$38+$AZ$44+$AZ$50)</f>
        <v>0</v>
      </c>
      <c r="BP32" s="47" t="s">
        <v>18</v>
      </c>
      <c r="BQ32" s="46">
        <f>SUM($AZ$26+$AZ$32+$AZ$38+$AW$44+$AW$50)</f>
        <v>0</v>
      </c>
      <c r="BR32" s="46">
        <f aca="true" t="shared" si="3" ref="BR32:BR37">SUM(BO32-BQ32)</f>
        <v>0</v>
      </c>
      <c r="BS32" s="46"/>
      <c r="BT32" s="37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</row>
    <row r="33" spans="1:86" s="13" customFormat="1" ht="18" customHeight="1" thickBot="1">
      <c r="A33" s="4"/>
      <c r="B33" s="69">
        <v>8</v>
      </c>
      <c r="C33" s="70"/>
      <c r="D33" s="70">
        <v>2</v>
      </c>
      <c r="E33" s="70"/>
      <c r="F33" s="70"/>
      <c r="G33" s="70" t="s">
        <v>21</v>
      </c>
      <c r="H33" s="70"/>
      <c r="I33" s="70"/>
      <c r="J33" s="71">
        <f>J32</f>
        <v>0.5166666666666666</v>
      </c>
      <c r="K33" s="71"/>
      <c r="L33" s="71"/>
      <c r="M33" s="71"/>
      <c r="N33" s="72"/>
      <c r="O33" s="64" t="str">
        <f>AG16</f>
        <v>Blau Weiß Voerde II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56" t="s">
        <v>19</v>
      </c>
      <c r="AF33" s="65" t="str">
        <f>AG18</f>
        <v>Fichte Hagen II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6"/>
      <c r="AW33" s="62"/>
      <c r="AX33" s="67"/>
      <c r="AY33" s="56" t="s">
        <v>18</v>
      </c>
      <c r="AZ33" s="67"/>
      <c r="BA33" s="68"/>
      <c r="BB33" s="62"/>
      <c r="BC33" s="63"/>
      <c r="BD33" s="10"/>
      <c r="BE33" s="51"/>
      <c r="BF33" s="42" t="str">
        <f t="shared" si="0"/>
        <v>0</v>
      </c>
      <c r="BG33" s="42" t="s">
        <v>18</v>
      </c>
      <c r="BH33" s="42" t="str">
        <f t="shared" si="1"/>
        <v>0</v>
      </c>
      <c r="BI33" s="37"/>
      <c r="BJ33" s="37"/>
      <c r="BK33" s="44"/>
      <c r="BL33" s="44"/>
      <c r="BM33" s="48" t="str">
        <f>$D$17</f>
        <v>FSV Gevelsberg I</v>
      </c>
      <c r="BN33" s="46">
        <f>SUM($BH$26+$BF$34+$BF$40+$BH$46+$BF$52)</f>
        <v>0</v>
      </c>
      <c r="BO33" s="46">
        <f>SUM($AZ$26+$AW$34+$AW$40+$AZ$46+$AW$52)</f>
        <v>0</v>
      </c>
      <c r="BP33" s="47" t="s">
        <v>18</v>
      </c>
      <c r="BQ33" s="46">
        <f>SUM($AW$26+$AZ$34+$AZ$40+$AW$46+$AZ$52)</f>
        <v>0</v>
      </c>
      <c r="BR33" s="46">
        <f t="shared" si="3"/>
        <v>0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</row>
    <row r="34" spans="1:86" s="13" customFormat="1" ht="18" customHeight="1">
      <c r="A34" s="4"/>
      <c r="B34" s="73">
        <v>9</v>
      </c>
      <c r="C34" s="74"/>
      <c r="D34" s="74">
        <v>1</v>
      </c>
      <c r="E34" s="74"/>
      <c r="F34" s="74"/>
      <c r="G34" s="74" t="s">
        <v>15</v>
      </c>
      <c r="H34" s="74"/>
      <c r="I34" s="74"/>
      <c r="J34" s="75">
        <f t="shared" si="2"/>
        <v>0.5291666666666666</v>
      </c>
      <c r="K34" s="75"/>
      <c r="L34" s="75"/>
      <c r="M34" s="75"/>
      <c r="N34" s="76"/>
      <c r="O34" s="77" t="str">
        <f>D17</f>
        <v>FSV Gevelsberg I</v>
      </c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55" t="s">
        <v>19</v>
      </c>
      <c r="AF34" s="78" t="str">
        <f>D20</f>
        <v>SSV Hagen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9"/>
      <c r="AW34" s="80"/>
      <c r="AX34" s="81"/>
      <c r="AY34" s="55" t="s">
        <v>18</v>
      </c>
      <c r="AZ34" s="81"/>
      <c r="BA34" s="82"/>
      <c r="BB34" s="80"/>
      <c r="BC34" s="83"/>
      <c r="BD34" s="10"/>
      <c r="BE34" s="51"/>
      <c r="BF34" s="42" t="str">
        <f t="shared" si="0"/>
        <v>0</v>
      </c>
      <c r="BG34" s="42" t="s">
        <v>18</v>
      </c>
      <c r="BH34" s="42" t="str">
        <f t="shared" si="1"/>
        <v>0</v>
      </c>
      <c r="BI34" s="37"/>
      <c r="BJ34" s="37"/>
      <c r="BK34" s="44"/>
      <c r="BL34" s="44"/>
      <c r="BM34" s="48" t="str">
        <f>$D$18</f>
        <v>Boelerheide I</v>
      </c>
      <c r="BN34" s="46">
        <f>SUM($BF$28+$BH$32+$BH$42+$BF$48+$BH$52)</f>
        <v>0</v>
      </c>
      <c r="BO34" s="46">
        <f>SUM($AW$28+$AZ$32+$AZ$42+$AW$48+$AZ$52)</f>
        <v>0</v>
      </c>
      <c r="BP34" s="47" t="s">
        <v>18</v>
      </c>
      <c r="BQ34" s="46">
        <f>SUM($AZ$28+$AW$32+$AW$42+$AZ$48+$AW$52)</f>
        <v>0</v>
      </c>
      <c r="BR34" s="46">
        <f t="shared" si="3"/>
        <v>0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</row>
    <row r="35" spans="1:86" s="13" customFormat="1" ht="18" customHeight="1" thickBot="1">
      <c r="A35" s="4"/>
      <c r="B35" s="69">
        <v>10</v>
      </c>
      <c r="C35" s="70"/>
      <c r="D35" s="70">
        <v>2</v>
      </c>
      <c r="E35" s="70"/>
      <c r="F35" s="70"/>
      <c r="G35" s="70" t="s">
        <v>21</v>
      </c>
      <c r="H35" s="70"/>
      <c r="I35" s="70"/>
      <c r="J35" s="71">
        <f>J34</f>
        <v>0.5291666666666666</v>
      </c>
      <c r="K35" s="71"/>
      <c r="L35" s="71"/>
      <c r="M35" s="71"/>
      <c r="N35" s="72"/>
      <c r="O35" s="64" t="str">
        <f>AG17</f>
        <v>SC Obersprockhövel II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56" t="s">
        <v>19</v>
      </c>
      <c r="AF35" s="65" t="str">
        <f>AG20</f>
        <v>FSV Gevelsberg II</v>
      </c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6"/>
      <c r="AW35" s="62"/>
      <c r="AX35" s="67"/>
      <c r="AY35" s="56" t="s">
        <v>18</v>
      </c>
      <c r="AZ35" s="67"/>
      <c r="BA35" s="68"/>
      <c r="BB35" s="62"/>
      <c r="BC35" s="63"/>
      <c r="BD35" s="10"/>
      <c r="BE35" s="51"/>
      <c r="BF35" s="42" t="str">
        <f t="shared" si="0"/>
        <v>0</v>
      </c>
      <c r="BG35" s="42" t="s">
        <v>18</v>
      </c>
      <c r="BH35" s="42" t="str">
        <f t="shared" si="1"/>
        <v>0</v>
      </c>
      <c r="BI35" s="37"/>
      <c r="BJ35" s="37"/>
      <c r="BK35" s="44"/>
      <c r="BL35" s="44"/>
      <c r="BM35" s="48" t="str">
        <f>$D$19</f>
        <v>TSG Sprockhövel</v>
      </c>
      <c r="BN35" s="46">
        <f>SUM($BH$28+$BF$36+$BH$40+$BF$44+$BH$54)</f>
        <v>0</v>
      </c>
      <c r="BO35" s="46">
        <f>SUM($AZ$28+$AW$36+$AZ$40+$AW$44+$AZ$54)</f>
        <v>0</v>
      </c>
      <c r="BP35" s="47" t="s">
        <v>18</v>
      </c>
      <c r="BQ35" s="46">
        <f>SUM($AW$28+$AZ$36+$AW$40+$AZ$44+$AW$54)</f>
        <v>0</v>
      </c>
      <c r="BR35" s="46">
        <f t="shared" si="3"/>
        <v>0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</row>
    <row r="36" spans="1:86" s="13" customFormat="1" ht="18" customHeight="1">
      <c r="A36" s="4"/>
      <c r="B36" s="73">
        <v>11</v>
      </c>
      <c r="C36" s="74"/>
      <c r="D36" s="74">
        <v>1</v>
      </c>
      <c r="E36" s="74"/>
      <c r="F36" s="74"/>
      <c r="G36" s="74" t="s">
        <v>15</v>
      </c>
      <c r="H36" s="74"/>
      <c r="I36" s="74"/>
      <c r="J36" s="75">
        <f aca="true" t="shared" si="4" ref="J36:J54">J35+$U$10*$X$10+$AL$10</f>
        <v>0.5416666666666665</v>
      </c>
      <c r="K36" s="75"/>
      <c r="L36" s="75"/>
      <c r="M36" s="75"/>
      <c r="N36" s="76"/>
      <c r="O36" s="77" t="str">
        <f>D19</f>
        <v>TSG Sprockhövel</v>
      </c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55" t="s">
        <v>19</v>
      </c>
      <c r="AF36" s="78" t="str">
        <f>D21</f>
        <v>Blau Weiß Voerde I</v>
      </c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9"/>
      <c r="AW36" s="80"/>
      <c r="AX36" s="81"/>
      <c r="AY36" s="55" t="s">
        <v>18</v>
      </c>
      <c r="AZ36" s="81"/>
      <c r="BA36" s="82"/>
      <c r="BB36" s="80"/>
      <c r="BC36" s="83"/>
      <c r="BD36" s="10"/>
      <c r="BE36" s="51"/>
      <c r="BF36" s="42" t="str">
        <f t="shared" si="0"/>
        <v>0</v>
      </c>
      <c r="BG36" s="42" t="s">
        <v>18</v>
      </c>
      <c r="BH36" s="42" t="str">
        <f t="shared" si="1"/>
        <v>0</v>
      </c>
      <c r="BI36" s="37"/>
      <c r="BJ36" s="37"/>
      <c r="BK36" s="44"/>
      <c r="BL36" s="44"/>
      <c r="BM36" s="48" t="str">
        <f>$D$20</f>
        <v>SSV Hagen</v>
      </c>
      <c r="BN36" s="46">
        <f>SUM($BF$30+$BH$34+$BH$38+$BH$48+$BF$54)</f>
        <v>0</v>
      </c>
      <c r="BO36" s="46">
        <f>SUM($AW$30+$AZ$34+$AZ$38+$AZ$48+$AW$54)</f>
        <v>0</v>
      </c>
      <c r="BP36" s="47" t="s">
        <v>18</v>
      </c>
      <c r="BQ36" s="46">
        <f>SUM($AZ$30+$AW$34+$AW$38+$AW$48+$AZ$54)</f>
        <v>0</v>
      </c>
      <c r="BR36" s="46">
        <f t="shared" si="3"/>
        <v>0</v>
      </c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</row>
    <row r="37" spans="1:86" s="13" customFormat="1" ht="18" customHeight="1" thickBot="1">
      <c r="A37" s="4"/>
      <c r="B37" s="69">
        <v>12</v>
      </c>
      <c r="C37" s="70"/>
      <c r="D37" s="70">
        <v>2</v>
      </c>
      <c r="E37" s="70"/>
      <c r="F37" s="70"/>
      <c r="G37" s="70" t="s">
        <v>21</v>
      </c>
      <c r="H37" s="70"/>
      <c r="I37" s="70"/>
      <c r="J37" s="71">
        <f>J36</f>
        <v>0.5416666666666665</v>
      </c>
      <c r="K37" s="71"/>
      <c r="L37" s="71"/>
      <c r="M37" s="71"/>
      <c r="N37" s="72"/>
      <c r="O37" s="64" t="str">
        <f>AG19</f>
        <v>Boelerheide II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56" t="s">
        <v>19</v>
      </c>
      <c r="AF37" s="65" t="str">
        <f>AG21</f>
        <v>Schwarz Weiß Wuppertal</v>
      </c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6"/>
      <c r="AW37" s="62"/>
      <c r="AX37" s="67"/>
      <c r="AY37" s="56" t="s">
        <v>18</v>
      </c>
      <c r="AZ37" s="67"/>
      <c r="BA37" s="68"/>
      <c r="BB37" s="62"/>
      <c r="BC37" s="63"/>
      <c r="BD37" s="10"/>
      <c r="BE37" s="51"/>
      <c r="BF37" s="42" t="str">
        <f t="shared" si="0"/>
        <v>0</v>
      </c>
      <c r="BG37" s="42" t="s">
        <v>18</v>
      </c>
      <c r="BH37" s="42" t="str">
        <f t="shared" si="1"/>
        <v>0</v>
      </c>
      <c r="BI37" s="37"/>
      <c r="BJ37" s="37"/>
      <c r="BK37" s="37"/>
      <c r="BL37" s="37"/>
      <c r="BM37" s="48" t="str">
        <f>$D$21</f>
        <v>Blau Weiß Voerde I</v>
      </c>
      <c r="BN37" s="46">
        <f>SUM($BH$30+$BH$36+$BF$42+$BF$46+$BF$50)</f>
        <v>0</v>
      </c>
      <c r="BO37" s="46">
        <f>SUM($AZ$30+$AZ$36+$AW$42+$AW$46+$AW$50)</f>
        <v>0</v>
      </c>
      <c r="BP37" s="47" t="s">
        <v>18</v>
      </c>
      <c r="BQ37" s="46">
        <f>SUM($AW$30+$AW$36+$AZ$42+$AZ$46+$AZ$50)</f>
        <v>0</v>
      </c>
      <c r="BR37" s="46">
        <f t="shared" si="3"/>
        <v>0</v>
      </c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</row>
    <row r="38" spans="1:86" s="13" customFormat="1" ht="18" customHeight="1">
      <c r="A38" s="4"/>
      <c r="B38" s="73">
        <v>13</v>
      </c>
      <c r="C38" s="74"/>
      <c r="D38" s="74">
        <v>1</v>
      </c>
      <c r="E38" s="74"/>
      <c r="F38" s="74"/>
      <c r="G38" s="74" t="s">
        <v>15</v>
      </c>
      <c r="H38" s="74"/>
      <c r="I38" s="74"/>
      <c r="J38" s="75">
        <f t="shared" si="4"/>
        <v>0.5541666666666665</v>
      </c>
      <c r="K38" s="75"/>
      <c r="L38" s="75"/>
      <c r="M38" s="75"/>
      <c r="N38" s="76"/>
      <c r="O38" s="77" t="str">
        <f>D16</f>
        <v>SC Obersprockhövel I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55" t="s">
        <v>19</v>
      </c>
      <c r="AF38" s="78" t="str">
        <f>D20</f>
        <v>SSV Hagen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9"/>
      <c r="AW38" s="80"/>
      <c r="AX38" s="81"/>
      <c r="AY38" s="55" t="s">
        <v>18</v>
      </c>
      <c r="AZ38" s="81"/>
      <c r="BA38" s="82"/>
      <c r="BB38" s="80"/>
      <c r="BC38" s="83"/>
      <c r="BD38" s="10"/>
      <c r="BE38" s="51"/>
      <c r="BF38" s="42" t="str">
        <f t="shared" si="0"/>
        <v>0</v>
      </c>
      <c r="BG38" s="42" t="s">
        <v>18</v>
      </c>
      <c r="BH38" s="42" t="str">
        <f t="shared" si="1"/>
        <v>0</v>
      </c>
      <c r="BI38" s="37"/>
      <c r="BJ38" s="28"/>
      <c r="BK38" s="28"/>
      <c r="BL38" s="28"/>
      <c r="BM38" s="28"/>
      <c r="BN38" s="28"/>
      <c r="BO38" s="28"/>
      <c r="BP38" s="28"/>
      <c r="BQ38" s="28"/>
      <c r="BR38" s="46"/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</row>
    <row r="39" spans="1:86" s="13" customFormat="1" ht="18" customHeight="1" thickBot="1">
      <c r="A39" s="4"/>
      <c r="B39" s="69">
        <v>14</v>
      </c>
      <c r="C39" s="70"/>
      <c r="D39" s="70">
        <v>2</v>
      </c>
      <c r="E39" s="70"/>
      <c r="F39" s="70"/>
      <c r="G39" s="70" t="s">
        <v>21</v>
      </c>
      <c r="H39" s="70"/>
      <c r="I39" s="70"/>
      <c r="J39" s="71">
        <f>J38</f>
        <v>0.5541666666666665</v>
      </c>
      <c r="K39" s="71"/>
      <c r="L39" s="71"/>
      <c r="M39" s="71"/>
      <c r="N39" s="72"/>
      <c r="O39" s="64" t="str">
        <f>AG16</f>
        <v>Blau Weiß Voerde II</v>
      </c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56" t="s">
        <v>19</v>
      </c>
      <c r="AF39" s="65" t="str">
        <f>AG20</f>
        <v>FSV Gevelsberg II</v>
      </c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6"/>
      <c r="AW39" s="62"/>
      <c r="AX39" s="67"/>
      <c r="AY39" s="56" t="s">
        <v>18</v>
      </c>
      <c r="AZ39" s="67"/>
      <c r="BA39" s="68"/>
      <c r="BB39" s="62"/>
      <c r="BC39" s="63"/>
      <c r="BD39" s="10"/>
      <c r="BE39" s="51"/>
      <c r="BF39" s="42" t="str">
        <f t="shared" si="0"/>
        <v>0</v>
      </c>
      <c r="BG39" s="42" t="s">
        <v>18</v>
      </c>
      <c r="BH39" s="42" t="str">
        <f t="shared" si="1"/>
        <v>0</v>
      </c>
      <c r="BI39" s="37"/>
      <c r="BJ39" s="37"/>
      <c r="BK39" s="44"/>
      <c r="BL39" s="44"/>
      <c r="BM39" s="48" t="str">
        <f>$AG$16</f>
        <v>Blau Weiß Voerde II</v>
      </c>
      <c r="BN39" s="46">
        <f>SUM($BF$27+$BF$33+$BF$39+$BH$45+$BH$51)</f>
        <v>0</v>
      </c>
      <c r="BO39" s="46">
        <f>SUM($AW$27+$AW$33+$AW$39+$AZ$45+$AZ$51)</f>
        <v>0</v>
      </c>
      <c r="BP39" s="47" t="s">
        <v>18</v>
      </c>
      <c r="BQ39" s="46">
        <f>SUM($AZ$27+$AZ$33+$AZ$39+$AW$45+$AW$51)</f>
        <v>0</v>
      </c>
      <c r="BR39" s="46">
        <f aca="true" t="shared" si="5" ref="BR39:BR44">SUM(BO39-BQ39)</f>
        <v>0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</row>
    <row r="40" spans="1:86" s="13" customFormat="1" ht="18" customHeight="1">
      <c r="A40" s="4"/>
      <c r="B40" s="73">
        <v>15</v>
      </c>
      <c r="C40" s="74"/>
      <c r="D40" s="74">
        <v>1</v>
      </c>
      <c r="E40" s="74"/>
      <c r="F40" s="74"/>
      <c r="G40" s="74" t="s">
        <v>15</v>
      </c>
      <c r="H40" s="74"/>
      <c r="I40" s="74"/>
      <c r="J40" s="75">
        <f t="shared" si="4"/>
        <v>0.5666666666666664</v>
      </c>
      <c r="K40" s="75"/>
      <c r="L40" s="75"/>
      <c r="M40" s="75"/>
      <c r="N40" s="76"/>
      <c r="O40" s="77" t="str">
        <f>D17</f>
        <v>FSV Gevelsberg I</v>
      </c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55" t="s">
        <v>19</v>
      </c>
      <c r="AF40" s="78" t="str">
        <f>D19</f>
        <v>TSG Sprockhövel</v>
      </c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9"/>
      <c r="AW40" s="80"/>
      <c r="AX40" s="81"/>
      <c r="AY40" s="55" t="s">
        <v>18</v>
      </c>
      <c r="AZ40" s="81"/>
      <c r="BA40" s="82"/>
      <c r="BB40" s="80"/>
      <c r="BC40" s="83"/>
      <c r="BD40" s="10"/>
      <c r="BE40" s="51"/>
      <c r="BF40" s="42" t="str">
        <f t="shared" si="0"/>
        <v>0</v>
      </c>
      <c r="BG40" s="42" t="s">
        <v>18</v>
      </c>
      <c r="BH40" s="42" t="str">
        <f t="shared" si="1"/>
        <v>0</v>
      </c>
      <c r="BI40" s="37"/>
      <c r="BJ40" s="37"/>
      <c r="BK40" s="44"/>
      <c r="BL40" s="44"/>
      <c r="BM40" s="48" t="str">
        <f>$AG$17</f>
        <v>SC Obersprockhövel II</v>
      </c>
      <c r="BN40" s="46">
        <f>SUM($BH$27+$BF$35+$BF$41+$BH$47+$BF$53)</f>
        <v>0</v>
      </c>
      <c r="BO40" s="46">
        <f>SUM($AZ$27+$AW$35+$AW$41+$AZ$47+$AW$53)</f>
        <v>0</v>
      </c>
      <c r="BP40" s="47" t="s">
        <v>18</v>
      </c>
      <c r="BQ40" s="46">
        <f>SUM($AW$27+$AZ$35+$AZ$41+$AW$47+$AZ$53)</f>
        <v>0</v>
      </c>
      <c r="BR40" s="46">
        <f t="shared" si="5"/>
        <v>0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</row>
    <row r="41" spans="1:86" s="13" customFormat="1" ht="18" customHeight="1" thickBot="1">
      <c r="A41" s="4"/>
      <c r="B41" s="69">
        <v>16</v>
      </c>
      <c r="C41" s="70"/>
      <c r="D41" s="70">
        <v>2</v>
      </c>
      <c r="E41" s="70"/>
      <c r="F41" s="70"/>
      <c r="G41" s="70" t="s">
        <v>21</v>
      </c>
      <c r="H41" s="70"/>
      <c r="I41" s="70"/>
      <c r="J41" s="71">
        <f>J40</f>
        <v>0.5666666666666664</v>
      </c>
      <c r="K41" s="71"/>
      <c r="L41" s="71"/>
      <c r="M41" s="71"/>
      <c r="N41" s="72"/>
      <c r="O41" s="64" t="str">
        <f>AG17</f>
        <v>SC Obersprockhövel II</v>
      </c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56" t="s">
        <v>19</v>
      </c>
      <c r="AF41" s="65" t="str">
        <f>AG19</f>
        <v>Boelerheide II</v>
      </c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6"/>
      <c r="AW41" s="62"/>
      <c r="AX41" s="67"/>
      <c r="AY41" s="56" t="s">
        <v>18</v>
      </c>
      <c r="AZ41" s="67"/>
      <c r="BA41" s="68"/>
      <c r="BB41" s="62"/>
      <c r="BC41" s="63"/>
      <c r="BD41" s="10"/>
      <c r="BE41" s="51"/>
      <c r="BF41" s="42" t="str">
        <f t="shared" si="0"/>
        <v>0</v>
      </c>
      <c r="BG41" s="42" t="s">
        <v>18</v>
      </c>
      <c r="BH41" s="42" t="str">
        <f t="shared" si="1"/>
        <v>0</v>
      </c>
      <c r="BI41" s="37"/>
      <c r="BJ41" s="37"/>
      <c r="BK41" s="44"/>
      <c r="BL41" s="44"/>
      <c r="BM41" s="45" t="str">
        <f>$AG$18</f>
        <v>Fichte Hagen II</v>
      </c>
      <c r="BN41" s="46">
        <f>SUM($BF$29+$BH$33+$BH$43+$BF$49+$BH$53)</f>
        <v>0</v>
      </c>
      <c r="BO41" s="46">
        <f>SUM($AW$29+$AZ$33+$AZ$43+$AW$49+$AZ$53)</f>
        <v>0</v>
      </c>
      <c r="BP41" s="47" t="s">
        <v>18</v>
      </c>
      <c r="BQ41" s="46">
        <f>SUM($AZ$29+$AW$33+$AW$43+$AZ$49+$AW$53)</f>
        <v>0</v>
      </c>
      <c r="BR41" s="46">
        <f t="shared" si="5"/>
        <v>0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</row>
    <row r="42" spans="1:86" s="13" customFormat="1" ht="18" customHeight="1">
      <c r="A42" s="4"/>
      <c r="B42" s="73">
        <v>17</v>
      </c>
      <c r="C42" s="74"/>
      <c r="D42" s="74">
        <v>1</v>
      </c>
      <c r="E42" s="74"/>
      <c r="F42" s="74"/>
      <c r="G42" s="74" t="s">
        <v>15</v>
      </c>
      <c r="H42" s="74"/>
      <c r="I42" s="74"/>
      <c r="J42" s="75">
        <f t="shared" si="4"/>
        <v>0.5791666666666664</v>
      </c>
      <c r="K42" s="75"/>
      <c r="L42" s="75"/>
      <c r="M42" s="75"/>
      <c r="N42" s="76"/>
      <c r="O42" s="77" t="str">
        <f>D21</f>
        <v>Blau Weiß Voerde I</v>
      </c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55" t="s">
        <v>19</v>
      </c>
      <c r="AF42" s="78" t="str">
        <f>D18</f>
        <v>Boelerheide I</v>
      </c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9"/>
      <c r="AW42" s="80"/>
      <c r="AX42" s="81"/>
      <c r="AY42" s="55" t="s">
        <v>18</v>
      </c>
      <c r="AZ42" s="81"/>
      <c r="BA42" s="82"/>
      <c r="BB42" s="80"/>
      <c r="BC42" s="83"/>
      <c r="BD42" s="10"/>
      <c r="BE42" s="51"/>
      <c r="BF42" s="42" t="str">
        <f t="shared" si="0"/>
        <v>0</v>
      </c>
      <c r="BG42" s="42" t="s">
        <v>18</v>
      </c>
      <c r="BH42" s="42" t="str">
        <f t="shared" si="1"/>
        <v>0</v>
      </c>
      <c r="BI42" s="37"/>
      <c r="BJ42" s="37"/>
      <c r="BK42" s="44"/>
      <c r="BL42" s="44"/>
      <c r="BM42" s="48" t="str">
        <f>$AG$19</f>
        <v>Boelerheide II</v>
      </c>
      <c r="BN42" s="46">
        <f>SUM($BH$29+$BF$37+$BH$41+$BF$45+$BH$55)</f>
        <v>0</v>
      </c>
      <c r="BO42" s="46">
        <f>SUM($AZ$29+$AW$37+$AZ$41+$AW$45+$AZ$55)</f>
        <v>0</v>
      </c>
      <c r="BP42" s="47" t="s">
        <v>18</v>
      </c>
      <c r="BQ42" s="46">
        <f>SUM($AW$29+$AZ$37+$AW$41+$AZ$45+$AW$55)</f>
        <v>0</v>
      </c>
      <c r="BR42" s="46">
        <f t="shared" si="5"/>
        <v>0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</row>
    <row r="43" spans="1:86" s="13" customFormat="1" ht="18" customHeight="1" thickBot="1">
      <c r="A43" s="4"/>
      <c r="B43" s="69">
        <v>18</v>
      </c>
      <c r="C43" s="70"/>
      <c r="D43" s="70">
        <v>2</v>
      </c>
      <c r="E43" s="70"/>
      <c r="F43" s="70"/>
      <c r="G43" s="70" t="s">
        <v>21</v>
      </c>
      <c r="H43" s="70"/>
      <c r="I43" s="70"/>
      <c r="J43" s="71">
        <f>J42</f>
        <v>0.5791666666666664</v>
      </c>
      <c r="K43" s="71"/>
      <c r="L43" s="71"/>
      <c r="M43" s="71"/>
      <c r="N43" s="72"/>
      <c r="O43" s="64" t="str">
        <f>AG21</f>
        <v>Schwarz Weiß Wuppertal</v>
      </c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56" t="s">
        <v>19</v>
      </c>
      <c r="AF43" s="65" t="str">
        <f>AG18</f>
        <v>Fichte Hagen II</v>
      </c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6"/>
      <c r="AW43" s="62"/>
      <c r="AX43" s="67"/>
      <c r="AY43" s="56" t="s">
        <v>18</v>
      </c>
      <c r="AZ43" s="67"/>
      <c r="BA43" s="68"/>
      <c r="BB43" s="62"/>
      <c r="BC43" s="63"/>
      <c r="BD43" s="10"/>
      <c r="BE43" s="51"/>
      <c r="BF43" s="42" t="str">
        <f t="shared" si="0"/>
        <v>0</v>
      </c>
      <c r="BG43" s="42" t="s">
        <v>18</v>
      </c>
      <c r="BH43" s="42" t="str">
        <f t="shared" si="1"/>
        <v>0</v>
      </c>
      <c r="BI43" s="37"/>
      <c r="BJ43" s="37"/>
      <c r="BK43" s="44"/>
      <c r="BL43" s="44"/>
      <c r="BM43" s="48" t="str">
        <f>$AG$20</f>
        <v>FSV Gevelsberg II</v>
      </c>
      <c r="BN43" s="46">
        <f>SUM($BF$31+$BH$35+$BH$39+$BH$49+$BF$55)</f>
        <v>0</v>
      </c>
      <c r="BO43" s="46">
        <f>SUM($AW$31+$AZ$35+$AZ$39+$AZ$49+$AW$55)</f>
        <v>0</v>
      </c>
      <c r="BP43" s="47" t="s">
        <v>18</v>
      </c>
      <c r="BQ43" s="46">
        <f>SUM($AZ$31+$AW$35+$AW$39+$AW$49+$AZ$55)</f>
        <v>0</v>
      </c>
      <c r="BR43" s="46">
        <f t="shared" si="5"/>
        <v>0</v>
      </c>
      <c r="BS43" s="46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</row>
    <row r="44" spans="1:86" s="13" customFormat="1" ht="18" customHeight="1">
      <c r="A44" s="4"/>
      <c r="B44" s="73">
        <v>19</v>
      </c>
      <c r="C44" s="74"/>
      <c r="D44" s="74">
        <v>1</v>
      </c>
      <c r="E44" s="74"/>
      <c r="F44" s="74"/>
      <c r="G44" s="74" t="s">
        <v>15</v>
      </c>
      <c r="H44" s="74"/>
      <c r="I44" s="74"/>
      <c r="J44" s="75">
        <f t="shared" si="4"/>
        <v>0.5916666666666663</v>
      </c>
      <c r="K44" s="75"/>
      <c r="L44" s="75"/>
      <c r="M44" s="75"/>
      <c r="N44" s="76"/>
      <c r="O44" s="77" t="str">
        <f>D19</f>
        <v>TSG Sprockhövel</v>
      </c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55" t="s">
        <v>19</v>
      </c>
      <c r="AF44" s="78" t="str">
        <f>D16</f>
        <v>SC Obersprockhövel I</v>
      </c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9"/>
      <c r="AW44" s="80"/>
      <c r="AX44" s="81"/>
      <c r="AY44" s="55" t="s">
        <v>18</v>
      </c>
      <c r="AZ44" s="81"/>
      <c r="BA44" s="82"/>
      <c r="BB44" s="80"/>
      <c r="BC44" s="83"/>
      <c r="BD44" s="10"/>
      <c r="BE44" s="51"/>
      <c r="BF44" s="42" t="str">
        <f t="shared" si="0"/>
        <v>0</v>
      </c>
      <c r="BG44" s="42" t="s">
        <v>18</v>
      </c>
      <c r="BH44" s="42" t="str">
        <f t="shared" si="1"/>
        <v>0</v>
      </c>
      <c r="BI44" s="37"/>
      <c r="BJ44" s="37"/>
      <c r="BK44" s="37"/>
      <c r="BL44" s="37"/>
      <c r="BM44" s="48" t="str">
        <f>$AG$21</f>
        <v>Schwarz Weiß Wuppertal</v>
      </c>
      <c r="BN44" s="46">
        <f>SUM($BH$31+$BH$37+$BF$43+$BF$47+$BF$51)</f>
        <v>0</v>
      </c>
      <c r="BO44" s="46">
        <f>SUM($AZ$31+$AZ$37+$AW$43+$AW$47+$AW$51)</f>
        <v>0</v>
      </c>
      <c r="BP44" s="47" t="s">
        <v>18</v>
      </c>
      <c r="BQ44" s="46">
        <f>SUM($AW$31+$AW$37+$AZ$43+$AZ$47+$AZ$51)</f>
        <v>0</v>
      </c>
      <c r="BR44" s="46">
        <f t="shared" si="5"/>
        <v>0</v>
      </c>
      <c r="BS44" s="37"/>
      <c r="BT44" s="37"/>
      <c r="BU44" s="37"/>
      <c r="BV44" s="40"/>
      <c r="BW44" s="40"/>
      <c r="BX44" s="40"/>
      <c r="BY44" s="40"/>
      <c r="BZ44" s="40"/>
      <c r="CA44" s="40"/>
      <c r="CB44" s="40"/>
      <c r="CC44" s="41"/>
      <c r="CD44" s="41"/>
      <c r="CE44" s="41"/>
      <c r="CF44" s="41"/>
      <c r="CG44" s="41"/>
      <c r="CH44" s="41"/>
    </row>
    <row r="45" spans="1:86" s="13" customFormat="1" ht="18" customHeight="1" thickBot="1">
      <c r="A45" s="4"/>
      <c r="B45" s="69">
        <v>20</v>
      </c>
      <c r="C45" s="70"/>
      <c r="D45" s="70">
        <v>2</v>
      </c>
      <c r="E45" s="70"/>
      <c r="F45" s="70"/>
      <c r="G45" s="70" t="s">
        <v>21</v>
      </c>
      <c r="H45" s="70"/>
      <c r="I45" s="70"/>
      <c r="J45" s="71">
        <f>J44</f>
        <v>0.5916666666666663</v>
      </c>
      <c r="K45" s="71"/>
      <c r="L45" s="71"/>
      <c r="M45" s="71"/>
      <c r="N45" s="72"/>
      <c r="O45" s="64" t="str">
        <f>AG19</f>
        <v>Boelerheide II</v>
      </c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56" t="s">
        <v>19</v>
      </c>
      <c r="AF45" s="65" t="str">
        <f>AG16</f>
        <v>Blau Weiß Voerde II</v>
      </c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6"/>
      <c r="AW45" s="62"/>
      <c r="AX45" s="67"/>
      <c r="AY45" s="56" t="s">
        <v>18</v>
      </c>
      <c r="AZ45" s="67"/>
      <c r="BA45" s="68"/>
      <c r="BB45" s="62"/>
      <c r="BC45" s="63"/>
      <c r="BD45" s="10"/>
      <c r="BE45" s="51"/>
      <c r="BF45" s="42" t="str">
        <f aca="true" t="shared" si="6" ref="BF45:BF55">IF(ISBLANK(AW45),"0",IF(AW45&gt;AZ45,3,IF(AW45=AZ45,1,0)))</f>
        <v>0</v>
      </c>
      <c r="BG45" s="42" t="s">
        <v>18</v>
      </c>
      <c r="BH45" s="42" t="str">
        <f aca="true" t="shared" si="7" ref="BH45:BH55">IF(ISBLANK(AZ45),"0",IF(AZ45&gt;AW45,3,IF(AZ45=AW45,1,0)))</f>
        <v>0</v>
      </c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40"/>
      <c r="BW45" s="40"/>
      <c r="BX45" s="40"/>
      <c r="BY45" s="40"/>
      <c r="BZ45" s="40"/>
      <c r="CA45" s="40"/>
      <c r="CB45" s="40"/>
      <c r="CC45" s="41"/>
      <c r="CD45" s="41"/>
      <c r="CE45" s="41"/>
      <c r="CF45" s="41"/>
      <c r="CG45" s="41"/>
      <c r="CH45" s="41"/>
    </row>
    <row r="46" spans="1:86" s="13" customFormat="1" ht="18" customHeight="1">
      <c r="A46" s="4"/>
      <c r="B46" s="73">
        <v>21</v>
      </c>
      <c r="C46" s="74"/>
      <c r="D46" s="74">
        <v>1</v>
      </c>
      <c r="E46" s="74"/>
      <c r="F46" s="74"/>
      <c r="G46" s="74" t="s">
        <v>15</v>
      </c>
      <c r="H46" s="74"/>
      <c r="I46" s="74"/>
      <c r="J46" s="75">
        <f t="shared" si="4"/>
        <v>0.6041666666666663</v>
      </c>
      <c r="K46" s="75"/>
      <c r="L46" s="75"/>
      <c r="M46" s="75"/>
      <c r="N46" s="76"/>
      <c r="O46" s="77" t="str">
        <f>D21</f>
        <v>Blau Weiß Voerde I</v>
      </c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55" t="s">
        <v>19</v>
      </c>
      <c r="AF46" s="78" t="str">
        <f>D17</f>
        <v>FSV Gevelsberg I</v>
      </c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9"/>
      <c r="AW46" s="80"/>
      <c r="AX46" s="81"/>
      <c r="AY46" s="55" t="s">
        <v>18</v>
      </c>
      <c r="AZ46" s="81"/>
      <c r="BA46" s="82"/>
      <c r="BB46" s="80"/>
      <c r="BC46" s="83"/>
      <c r="BD46" s="10"/>
      <c r="BE46" s="51"/>
      <c r="BF46" s="42" t="str">
        <f t="shared" si="6"/>
        <v>0</v>
      </c>
      <c r="BG46" s="42" t="s">
        <v>18</v>
      </c>
      <c r="BH46" s="42" t="str">
        <f t="shared" si="7"/>
        <v>0</v>
      </c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40"/>
      <c r="BW46" s="40"/>
      <c r="BX46" s="40"/>
      <c r="BY46" s="40"/>
      <c r="BZ46" s="40"/>
      <c r="CA46" s="40"/>
      <c r="CB46" s="40"/>
      <c r="CC46" s="41"/>
      <c r="CD46" s="41"/>
      <c r="CE46" s="41"/>
      <c r="CF46" s="41"/>
      <c r="CG46" s="41"/>
      <c r="CH46" s="41"/>
    </row>
    <row r="47" spans="1:86" s="13" customFormat="1" ht="18" customHeight="1" thickBot="1">
      <c r="A47" s="4"/>
      <c r="B47" s="69">
        <v>22</v>
      </c>
      <c r="C47" s="70"/>
      <c r="D47" s="70">
        <v>2</v>
      </c>
      <c r="E47" s="70"/>
      <c r="F47" s="70"/>
      <c r="G47" s="70" t="s">
        <v>21</v>
      </c>
      <c r="H47" s="70"/>
      <c r="I47" s="70"/>
      <c r="J47" s="71">
        <f>J46</f>
        <v>0.6041666666666663</v>
      </c>
      <c r="K47" s="71"/>
      <c r="L47" s="71"/>
      <c r="M47" s="71"/>
      <c r="N47" s="72"/>
      <c r="O47" s="64" t="str">
        <f>AG21</f>
        <v>Schwarz Weiß Wuppertal</v>
      </c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56" t="s">
        <v>19</v>
      </c>
      <c r="AF47" s="65" t="str">
        <f>AG17</f>
        <v>SC Obersprockhövel II</v>
      </c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6"/>
      <c r="AW47" s="62"/>
      <c r="AX47" s="67"/>
      <c r="AY47" s="56" t="s">
        <v>18</v>
      </c>
      <c r="AZ47" s="67"/>
      <c r="BA47" s="68"/>
      <c r="BB47" s="62"/>
      <c r="BC47" s="63"/>
      <c r="BD47" s="10"/>
      <c r="BE47" s="51"/>
      <c r="BF47" s="42" t="str">
        <f t="shared" si="6"/>
        <v>0</v>
      </c>
      <c r="BG47" s="42" t="s">
        <v>18</v>
      </c>
      <c r="BH47" s="42" t="str">
        <f t="shared" si="7"/>
        <v>0</v>
      </c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40"/>
      <c r="BW47" s="40"/>
      <c r="BX47" s="40"/>
      <c r="BY47" s="40"/>
      <c r="BZ47" s="40"/>
      <c r="CA47" s="40"/>
      <c r="CB47" s="40"/>
      <c r="CC47" s="41"/>
      <c r="CD47" s="41"/>
      <c r="CE47" s="41"/>
      <c r="CF47" s="41"/>
      <c r="CG47" s="41"/>
      <c r="CH47" s="41"/>
    </row>
    <row r="48" spans="1:86" s="13" customFormat="1" ht="18" customHeight="1">
      <c r="A48" s="4"/>
      <c r="B48" s="73">
        <v>23</v>
      </c>
      <c r="C48" s="74"/>
      <c r="D48" s="74">
        <v>1</v>
      </c>
      <c r="E48" s="74"/>
      <c r="F48" s="74"/>
      <c r="G48" s="74" t="s">
        <v>15</v>
      </c>
      <c r="H48" s="74"/>
      <c r="I48" s="74"/>
      <c r="J48" s="75">
        <f t="shared" si="4"/>
        <v>0.6166666666666663</v>
      </c>
      <c r="K48" s="75"/>
      <c r="L48" s="75"/>
      <c r="M48" s="75"/>
      <c r="N48" s="76"/>
      <c r="O48" s="77" t="str">
        <f>D18</f>
        <v>Boelerheide I</v>
      </c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55" t="s">
        <v>19</v>
      </c>
      <c r="AF48" s="78" t="str">
        <f>D20</f>
        <v>SSV Hagen</v>
      </c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9"/>
      <c r="AW48" s="80"/>
      <c r="AX48" s="81"/>
      <c r="AY48" s="55" t="s">
        <v>18</v>
      </c>
      <c r="AZ48" s="81"/>
      <c r="BA48" s="82"/>
      <c r="BB48" s="80"/>
      <c r="BC48" s="83"/>
      <c r="BD48" s="10"/>
      <c r="BE48" s="51"/>
      <c r="BF48" s="42" t="str">
        <f t="shared" si="6"/>
        <v>0</v>
      </c>
      <c r="BG48" s="42" t="s">
        <v>18</v>
      </c>
      <c r="BH48" s="42" t="str">
        <f t="shared" si="7"/>
        <v>0</v>
      </c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40"/>
      <c r="BW48" s="40"/>
      <c r="BX48" s="40"/>
      <c r="BY48" s="40"/>
      <c r="BZ48" s="40"/>
      <c r="CA48" s="40"/>
      <c r="CB48" s="40"/>
      <c r="CC48" s="41"/>
      <c r="CD48" s="41"/>
      <c r="CE48" s="41"/>
      <c r="CF48" s="41"/>
      <c r="CG48" s="41"/>
      <c r="CH48" s="41"/>
    </row>
    <row r="49" spans="1:86" s="13" customFormat="1" ht="18" customHeight="1" thickBot="1">
      <c r="A49" s="4"/>
      <c r="B49" s="69">
        <v>24</v>
      </c>
      <c r="C49" s="70"/>
      <c r="D49" s="70">
        <v>2</v>
      </c>
      <c r="E49" s="70"/>
      <c r="F49" s="70"/>
      <c r="G49" s="70" t="s">
        <v>21</v>
      </c>
      <c r="H49" s="70"/>
      <c r="I49" s="70"/>
      <c r="J49" s="71">
        <f>J48</f>
        <v>0.6166666666666663</v>
      </c>
      <c r="K49" s="71"/>
      <c r="L49" s="71"/>
      <c r="M49" s="71"/>
      <c r="N49" s="72"/>
      <c r="O49" s="64" t="str">
        <f>AG18</f>
        <v>Fichte Hagen II</v>
      </c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56" t="s">
        <v>19</v>
      </c>
      <c r="AF49" s="65" t="str">
        <f>AG20</f>
        <v>FSV Gevelsberg II</v>
      </c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6"/>
      <c r="AW49" s="62"/>
      <c r="AX49" s="67"/>
      <c r="AY49" s="56" t="s">
        <v>18</v>
      </c>
      <c r="AZ49" s="67"/>
      <c r="BA49" s="68"/>
      <c r="BB49" s="62"/>
      <c r="BC49" s="63"/>
      <c r="BD49" s="10"/>
      <c r="BE49" s="51"/>
      <c r="BF49" s="42" t="str">
        <f t="shared" si="6"/>
        <v>0</v>
      </c>
      <c r="BG49" s="42" t="s">
        <v>18</v>
      </c>
      <c r="BH49" s="42" t="str">
        <f t="shared" si="7"/>
        <v>0</v>
      </c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40"/>
      <c r="BW49" s="40"/>
      <c r="BX49" s="40"/>
      <c r="BY49" s="40"/>
      <c r="BZ49" s="40"/>
      <c r="CA49" s="40"/>
      <c r="CB49" s="40"/>
      <c r="CC49" s="41"/>
      <c r="CD49" s="41"/>
      <c r="CE49" s="41"/>
      <c r="CF49" s="41"/>
      <c r="CG49" s="41"/>
      <c r="CH49" s="41"/>
    </row>
    <row r="50" spans="1:86" s="13" customFormat="1" ht="18" customHeight="1">
      <c r="A50" s="4"/>
      <c r="B50" s="73">
        <v>25</v>
      </c>
      <c r="C50" s="74"/>
      <c r="D50" s="74">
        <v>1</v>
      </c>
      <c r="E50" s="74"/>
      <c r="F50" s="74"/>
      <c r="G50" s="74" t="s">
        <v>15</v>
      </c>
      <c r="H50" s="74"/>
      <c r="I50" s="74"/>
      <c r="J50" s="75">
        <f t="shared" si="4"/>
        <v>0.6291666666666662</v>
      </c>
      <c r="K50" s="75"/>
      <c r="L50" s="75"/>
      <c r="M50" s="75"/>
      <c r="N50" s="76"/>
      <c r="O50" s="77" t="str">
        <f>D21</f>
        <v>Blau Weiß Voerde I</v>
      </c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55" t="s">
        <v>19</v>
      </c>
      <c r="AF50" s="78" t="str">
        <f>D16</f>
        <v>SC Obersprockhövel I</v>
      </c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9"/>
      <c r="AW50" s="80"/>
      <c r="AX50" s="81"/>
      <c r="AY50" s="55" t="s">
        <v>18</v>
      </c>
      <c r="AZ50" s="81"/>
      <c r="BA50" s="82"/>
      <c r="BB50" s="80"/>
      <c r="BC50" s="83"/>
      <c r="BD50" s="10"/>
      <c r="BE50" s="51"/>
      <c r="BF50" s="42" t="str">
        <f t="shared" si="6"/>
        <v>0</v>
      </c>
      <c r="BG50" s="42" t="s">
        <v>18</v>
      </c>
      <c r="BH50" s="42" t="str">
        <f t="shared" si="7"/>
        <v>0</v>
      </c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40"/>
      <c r="BW50" s="40"/>
      <c r="BX50" s="40"/>
      <c r="BY50" s="40"/>
      <c r="BZ50" s="40"/>
      <c r="CA50" s="40"/>
      <c r="CB50" s="40"/>
      <c r="CC50" s="41"/>
      <c r="CD50" s="41"/>
      <c r="CE50" s="41"/>
      <c r="CF50" s="41"/>
      <c r="CG50" s="41"/>
      <c r="CH50" s="41"/>
    </row>
    <row r="51" spans="1:86" s="13" customFormat="1" ht="18" customHeight="1" thickBot="1">
      <c r="A51" s="4"/>
      <c r="B51" s="69">
        <v>26</v>
      </c>
      <c r="C51" s="70"/>
      <c r="D51" s="70">
        <v>2</v>
      </c>
      <c r="E51" s="70"/>
      <c r="F51" s="70"/>
      <c r="G51" s="70" t="s">
        <v>21</v>
      </c>
      <c r="H51" s="70"/>
      <c r="I51" s="70"/>
      <c r="J51" s="71">
        <f>J50</f>
        <v>0.6291666666666662</v>
      </c>
      <c r="K51" s="71"/>
      <c r="L51" s="71"/>
      <c r="M51" s="71"/>
      <c r="N51" s="72"/>
      <c r="O51" s="64" t="str">
        <f>AG21</f>
        <v>Schwarz Weiß Wuppertal</v>
      </c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56" t="s">
        <v>19</v>
      </c>
      <c r="AF51" s="65" t="str">
        <f>AG16</f>
        <v>Blau Weiß Voerde II</v>
      </c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6"/>
      <c r="AW51" s="62"/>
      <c r="AX51" s="67"/>
      <c r="AY51" s="56" t="s">
        <v>18</v>
      </c>
      <c r="AZ51" s="67"/>
      <c r="BA51" s="68"/>
      <c r="BB51" s="62"/>
      <c r="BC51" s="63"/>
      <c r="BD51" s="10"/>
      <c r="BE51" s="51"/>
      <c r="BF51" s="42" t="str">
        <f t="shared" si="6"/>
        <v>0</v>
      </c>
      <c r="BG51" s="42" t="s">
        <v>18</v>
      </c>
      <c r="BH51" s="42" t="str">
        <f t="shared" si="7"/>
        <v>0</v>
      </c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40"/>
      <c r="BW51" s="40"/>
      <c r="BX51" s="40"/>
      <c r="BY51" s="40"/>
      <c r="BZ51" s="40"/>
      <c r="CA51" s="40"/>
      <c r="CB51" s="40"/>
      <c r="CC51" s="41"/>
      <c r="CD51" s="41"/>
      <c r="CE51" s="41"/>
      <c r="CF51" s="41"/>
      <c r="CG51" s="41"/>
      <c r="CH51" s="41"/>
    </row>
    <row r="52" spans="1:86" s="13" customFormat="1" ht="18" customHeight="1">
      <c r="A52" s="4"/>
      <c r="B52" s="73">
        <v>27</v>
      </c>
      <c r="C52" s="74"/>
      <c r="D52" s="74">
        <v>1</v>
      </c>
      <c r="E52" s="74"/>
      <c r="F52" s="74"/>
      <c r="G52" s="74" t="s">
        <v>15</v>
      </c>
      <c r="H52" s="74"/>
      <c r="I52" s="74"/>
      <c r="J52" s="75">
        <f t="shared" si="4"/>
        <v>0.6416666666666662</v>
      </c>
      <c r="K52" s="75"/>
      <c r="L52" s="75"/>
      <c r="M52" s="75"/>
      <c r="N52" s="76"/>
      <c r="O52" s="77" t="str">
        <f>D17</f>
        <v>FSV Gevelsberg I</v>
      </c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55" t="s">
        <v>19</v>
      </c>
      <c r="AF52" s="78" t="str">
        <f>D18</f>
        <v>Boelerheide I</v>
      </c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9"/>
      <c r="AW52" s="80"/>
      <c r="AX52" s="81"/>
      <c r="AY52" s="55" t="s">
        <v>18</v>
      </c>
      <c r="AZ52" s="81"/>
      <c r="BA52" s="82"/>
      <c r="BB52" s="80"/>
      <c r="BC52" s="83"/>
      <c r="BD52" s="10"/>
      <c r="BE52" s="51"/>
      <c r="BF52" s="42" t="str">
        <f t="shared" si="6"/>
        <v>0</v>
      </c>
      <c r="BG52" s="42" t="s">
        <v>18</v>
      </c>
      <c r="BH52" s="42" t="str">
        <f t="shared" si="7"/>
        <v>0</v>
      </c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40"/>
      <c r="BW52" s="40"/>
      <c r="BX52" s="40"/>
      <c r="BY52" s="40"/>
      <c r="BZ52" s="40"/>
      <c r="CA52" s="40"/>
      <c r="CB52" s="40"/>
      <c r="CC52" s="41"/>
      <c r="CD52" s="41"/>
      <c r="CE52" s="41"/>
      <c r="CF52" s="41"/>
      <c r="CG52" s="41"/>
      <c r="CH52" s="41"/>
    </row>
    <row r="53" spans="1:86" s="13" customFormat="1" ht="18" customHeight="1" thickBot="1">
      <c r="A53" s="4"/>
      <c r="B53" s="69">
        <v>28</v>
      </c>
      <c r="C53" s="70"/>
      <c r="D53" s="70">
        <v>2</v>
      </c>
      <c r="E53" s="70"/>
      <c r="F53" s="70"/>
      <c r="G53" s="70" t="s">
        <v>21</v>
      </c>
      <c r="H53" s="70"/>
      <c r="I53" s="70"/>
      <c r="J53" s="71">
        <f>J52</f>
        <v>0.6416666666666662</v>
      </c>
      <c r="K53" s="71"/>
      <c r="L53" s="71"/>
      <c r="M53" s="71"/>
      <c r="N53" s="72"/>
      <c r="O53" s="64" t="str">
        <f>AG17</f>
        <v>SC Obersprockhövel II</v>
      </c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56" t="s">
        <v>19</v>
      </c>
      <c r="AF53" s="65" t="str">
        <f>AG18</f>
        <v>Fichte Hagen II</v>
      </c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6"/>
      <c r="AW53" s="62"/>
      <c r="AX53" s="67"/>
      <c r="AY53" s="56" t="s">
        <v>18</v>
      </c>
      <c r="AZ53" s="67"/>
      <c r="BA53" s="68"/>
      <c r="BB53" s="62"/>
      <c r="BC53" s="63"/>
      <c r="BD53" s="10"/>
      <c r="BE53" s="51"/>
      <c r="BF53" s="42" t="str">
        <f t="shared" si="6"/>
        <v>0</v>
      </c>
      <c r="BG53" s="42" t="s">
        <v>18</v>
      </c>
      <c r="BH53" s="42" t="str">
        <f t="shared" si="7"/>
        <v>0</v>
      </c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40"/>
      <c r="BW53" s="40"/>
      <c r="BX53" s="40"/>
      <c r="BY53" s="40"/>
      <c r="BZ53" s="40"/>
      <c r="CA53" s="40"/>
      <c r="CB53" s="40"/>
      <c r="CC53" s="41"/>
      <c r="CD53" s="41"/>
      <c r="CE53" s="41"/>
      <c r="CF53" s="41"/>
      <c r="CG53" s="41"/>
      <c r="CH53" s="41"/>
    </row>
    <row r="54" spans="1:86" s="13" customFormat="1" ht="18" customHeight="1">
      <c r="A54" s="4"/>
      <c r="B54" s="73">
        <v>29</v>
      </c>
      <c r="C54" s="74"/>
      <c r="D54" s="74">
        <v>1</v>
      </c>
      <c r="E54" s="74"/>
      <c r="F54" s="74"/>
      <c r="G54" s="74" t="s">
        <v>15</v>
      </c>
      <c r="H54" s="74"/>
      <c r="I54" s="74"/>
      <c r="J54" s="75">
        <f t="shared" si="4"/>
        <v>0.6541666666666661</v>
      </c>
      <c r="K54" s="75"/>
      <c r="L54" s="75"/>
      <c r="M54" s="75"/>
      <c r="N54" s="76"/>
      <c r="O54" s="77" t="str">
        <f>D20</f>
        <v>SSV Hagen</v>
      </c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55" t="s">
        <v>19</v>
      </c>
      <c r="AF54" s="78" t="str">
        <f>D19</f>
        <v>TSG Sprockhövel</v>
      </c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9"/>
      <c r="AW54" s="80"/>
      <c r="AX54" s="81"/>
      <c r="AY54" s="55" t="s">
        <v>18</v>
      </c>
      <c r="AZ54" s="81"/>
      <c r="BA54" s="82"/>
      <c r="BB54" s="80"/>
      <c r="BC54" s="83"/>
      <c r="BD54" s="10"/>
      <c r="BE54" s="51"/>
      <c r="BF54" s="42" t="str">
        <f t="shared" si="6"/>
        <v>0</v>
      </c>
      <c r="BG54" s="42" t="s">
        <v>18</v>
      </c>
      <c r="BH54" s="42" t="str">
        <f t="shared" si="7"/>
        <v>0</v>
      </c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40"/>
      <c r="BW54" s="40"/>
      <c r="BX54" s="40"/>
      <c r="BY54" s="40"/>
      <c r="BZ54" s="40"/>
      <c r="CA54" s="40"/>
      <c r="CB54" s="40"/>
      <c r="CC54" s="41"/>
      <c r="CD54" s="41"/>
      <c r="CE54" s="41"/>
      <c r="CF54" s="41"/>
      <c r="CG54" s="41"/>
      <c r="CH54" s="41"/>
    </row>
    <row r="55" spans="1:86" s="12" customFormat="1" ht="18" customHeight="1" thickBot="1">
      <c r="A55"/>
      <c r="B55" s="69">
        <v>30</v>
      </c>
      <c r="C55" s="70"/>
      <c r="D55" s="70">
        <v>2</v>
      </c>
      <c r="E55" s="70"/>
      <c r="F55" s="70"/>
      <c r="G55" s="70" t="s">
        <v>21</v>
      </c>
      <c r="H55" s="70"/>
      <c r="I55" s="70"/>
      <c r="J55" s="71">
        <f>J54</f>
        <v>0.6541666666666661</v>
      </c>
      <c r="K55" s="71"/>
      <c r="L55" s="71"/>
      <c r="M55" s="71"/>
      <c r="N55" s="72"/>
      <c r="O55" s="64" t="str">
        <f>AG20</f>
        <v>FSV Gevelsberg II</v>
      </c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56" t="s">
        <v>19</v>
      </c>
      <c r="AF55" s="65" t="str">
        <f>AG19</f>
        <v>Boelerheide II</v>
      </c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6"/>
      <c r="AW55" s="62"/>
      <c r="AX55" s="67"/>
      <c r="AY55" s="56" t="s">
        <v>18</v>
      </c>
      <c r="AZ55" s="67"/>
      <c r="BA55" s="68"/>
      <c r="BB55" s="62"/>
      <c r="BC55" s="63"/>
      <c r="BD55" s="11"/>
      <c r="BE55" s="50"/>
      <c r="BF55" s="42" t="str">
        <f t="shared" si="6"/>
        <v>0</v>
      </c>
      <c r="BG55" s="42" t="s">
        <v>18</v>
      </c>
      <c r="BH55" s="42" t="str">
        <f t="shared" si="7"/>
        <v>0</v>
      </c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9"/>
      <c r="BW55" s="29"/>
      <c r="BX55" s="29"/>
      <c r="BY55" s="29"/>
      <c r="BZ55" s="29"/>
      <c r="CA55" s="29"/>
      <c r="CB55" s="29"/>
      <c r="CC55" s="30"/>
      <c r="CD55" s="30"/>
      <c r="CE55" s="30"/>
      <c r="CF55" s="30"/>
      <c r="CG55" s="30"/>
      <c r="CH55" s="30"/>
    </row>
    <row r="56" spans="1:5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s="12" customFormat="1" ht="3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2:55" s="8" customFormat="1" ht="13.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s="12" customFormat="1" ht="10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 s="12" customFormat="1" ht="10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s="12" customFormat="1" ht="10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s="12" customFormat="1" ht="10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 s="12" customFormat="1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 s="12" customFormat="1" ht="9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</sheetData>
  <mergeCells count="325">
    <mergeCell ref="BB20:BC20"/>
    <mergeCell ref="AG21:BA21"/>
    <mergeCell ref="BB21:BC21"/>
    <mergeCell ref="Y20:Z20"/>
    <mergeCell ref="D21:X21"/>
    <mergeCell ref="Y21:Z21"/>
    <mergeCell ref="Y19:Z19"/>
    <mergeCell ref="BB26:BC26"/>
    <mergeCell ref="AW26:AX26"/>
    <mergeCell ref="AZ26:BA26"/>
    <mergeCell ref="AW27:AX27"/>
    <mergeCell ref="AZ27:BA27"/>
    <mergeCell ref="BB27:BC27"/>
    <mergeCell ref="B8:AM8"/>
    <mergeCell ref="X10:AB10"/>
    <mergeCell ref="H10:L10"/>
    <mergeCell ref="AL10:AP10"/>
    <mergeCell ref="U10:V10"/>
    <mergeCell ref="B15:Z15"/>
    <mergeCell ref="B27:C27"/>
    <mergeCell ref="O27:AD27"/>
    <mergeCell ref="AF27:AV27"/>
    <mergeCell ref="J27:N27"/>
    <mergeCell ref="AE15:BC15"/>
    <mergeCell ref="B21:C21"/>
    <mergeCell ref="B16:C16"/>
    <mergeCell ref="AG16:BA16"/>
    <mergeCell ref="BB16:BC16"/>
    <mergeCell ref="AE16:AF16"/>
    <mergeCell ref="B17:C17"/>
    <mergeCell ref="B18:C18"/>
    <mergeCell ref="B19:C19"/>
    <mergeCell ref="AE19:AF19"/>
    <mergeCell ref="D18:X18"/>
    <mergeCell ref="Y18:Z18"/>
    <mergeCell ref="D19:X19"/>
    <mergeCell ref="BB17:BC17"/>
    <mergeCell ref="AG18:BA18"/>
    <mergeCell ref="BB18:BC18"/>
    <mergeCell ref="AG19:BA19"/>
    <mergeCell ref="BB19:BC19"/>
    <mergeCell ref="AE21:AF21"/>
    <mergeCell ref="AE17:AF17"/>
    <mergeCell ref="AE18:AF18"/>
    <mergeCell ref="AG17:BA17"/>
    <mergeCell ref="AG20:BA20"/>
    <mergeCell ref="O26:AD26"/>
    <mergeCell ref="AF26:AV26"/>
    <mergeCell ref="B26:C26"/>
    <mergeCell ref="D26:F26"/>
    <mergeCell ref="G26:I26"/>
    <mergeCell ref="J26:N26"/>
    <mergeCell ref="B25:C25"/>
    <mergeCell ref="BB25:BC25"/>
    <mergeCell ref="AW25:BA25"/>
    <mergeCell ref="J25:N25"/>
    <mergeCell ref="D25:F25"/>
    <mergeCell ref="G25:I25"/>
    <mergeCell ref="O25:AV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AW41:AX41"/>
    <mergeCell ref="AZ41:BA41"/>
    <mergeCell ref="BB41:BC41"/>
    <mergeCell ref="D41:F41"/>
    <mergeCell ref="G41:I41"/>
    <mergeCell ref="J41:N41"/>
    <mergeCell ref="O41:AD41"/>
    <mergeCell ref="AW42:AX42"/>
    <mergeCell ref="AZ42:BA42"/>
    <mergeCell ref="BB42:BC42"/>
    <mergeCell ref="D42:F42"/>
    <mergeCell ref="G42:I42"/>
    <mergeCell ref="J42:N42"/>
    <mergeCell ref="O42:AD42"/>
    <mergeCell ref="AW43:AX43"/>
    <mergeCell ref="AZ43:BA43"/>
    <mergeCell ref="BB43:BC43"/>
    <mergeCell ref="D43:F43"/>
    <mergeCell ref="G43:I43"/>
    <mergeCell ref="J43:N43"/>
    <mergeCell ref="O43:AD43"/>
    <mergeCell ref="AW44:AX44"/>
    <mergeCell ref="AZ44:BA44"/>
    <mergeCell ref="BB44:BC44"/>
    <mergeCell ref="D44:F44"/>
    <mergeCell ref="G44:I44"/>
    <mergeCell ref="J44:N44"/>
    <mergeCell ref="O44:AD44"/>
    <mergeCell ref="D20:X20"/>
    <mergeCell ref="AE20:AF20"/>
    <mergeCell ref="AW45:AX45"/>
    <mergeCell ref="AZ45:BA45"/>
    <mergeCell ref="BB45:BC45"/>
    <mergeCell ref="D45:F45"/>
    <mergeCell ref="G45:I45"/>
    <mergeCell ref="J45:N45"/>
    <mergeCell ref="O45:AD45"/>
    <mergeCell ref="A2:AP2"/>
    <mergeCell ref="A3:AP3"/>
    <mergeCell ref="A4:AP4"/>
    <mergeCell ref="AF45:AV45"/>
    <mergeCell ref="Y17:Z17"/>
    <mergeCell ref="B20:C20"/>
    <mergeCell ref="AF44:AV44"/>
    <mergeCell ref="AF43:AV43"/>
    <mergeCell ref="AF42:AV42"/>
    <mergeCell ref="AF41:AV41"/>
    <mergeCell ref="BB46:BC46"/>
    <mergeCell ref="O46:AD46"/>
    <mergeCell ref="AF46:AV46"/>
    <mergeCell ref="AW46:AX46"/>
    <mergeCell ref="AZ46:BA46"/>
    <mergeCell ref="B46:C46"/>
    <mergeCell ref="D46:F46"/>
    <mergeCell ref="G46:I46"/>
    <mergeCell ref="J46:N46"/>
    <mergeCell ref="B47:C47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AW51:AX51"/>
    <mergeCell ref="AZ51:BA51"/>
    <mergeCell ref="B51:C51"/>
    <mergeCell ref="D51:F51"/>
    <mergeCell ref="G51:I51"/>
    <mergeCell ref="J51:N51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AW53:AX53"/>
    <mergeCell ref="AZ53:BA53"/>
    <mergeCell ref="B53:C53"/>
    <mergeCell ref="D53:F53"/>
    <mergeCell ref="G53:I53"/>
    <mergeCell ref="J53:N53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B55:C55"/>
    <mergeCell ref="D55:F55"/>
    <mergeCell ref="G55:I55"/>
    <mergeCell ref="J55:N55"/>
    <mergeCell ref="BB55:BC55"/>
    <mergeCell ref="O55:AD55"/>
    <mergeCell ref="AF55:AV55"/>
    <mergeCell ref="AW55:AX55"/>
    <mergeCell ref="AZ55:BA55"/>
    <mergeCell ref="O6:V6"/>
    <mergeCell ref="AA6:AH6"/>
    <mergeCell ref="D16:X16"/>
    <mergeCell ref="Y16:Z16"/>
    <mergeCell ref="D17:X17"/>
    <mergeCell ref="O53:AD53"/>
    <mergeCell ref="AF53:AV53"/>
    <mergeCell ref="O51:AD51"/>
    <mergeCell ref="AF51:AV51"/>
  </mergeCells>
  <printOptions/>
  <pageMargins left="0.1968503937007874" right="0.1968503937007874" top="0" bottom="0" header="0" footer="0"/>
  <pageSetup horizontalDpi="600" verticalDpi="600" orientation="portrait" paperSize="9" scale="90" r:id="rId2"/>
  <colBreaks count="1" manualBreakCount="1">
    <brk id="56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war</cp:lastModifiedBy>
  <cp:lastPrinted>2006-04-20T09:44:42Z</cp:lastPrinted>
  <dcterms:created xsi:type="dcterms:W3CDTF">2002-02-21T07:48:38Z</dcterms:created>
  <dcterms:modified xsi:type="dcterms:W3CDTF">2006-04-28T08:15:07Z</dcterms:modified>
  <cp:category/>
  <cp:version/>
  <cp:contentType/>
  <cp:contentStatus/>
</cp:coreProperties>
</file>